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mlopez\Desktop\Backup Marcia\Desktop\UNIDAD DE TRANSPARENCIA Y ANTICORRUPCIÓN\RENDICION DE CUENTAS\CRCC\INFORMES\"/>
    </mc:Choice>
  </mc:AlternateContent>
  <bookViews>
    <workbookView xWindow="0" yWindow="0" windowWidth="20400" windowHeight="7830"/>
  </bookViews>
  <sheets>
    <sheet name="Hoja1" sheetId="1"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22" i="1" l="1"/>
  <c r="E222" i="1"/>
  <c r="D222" i="1"/>
  <c r="A96" i="1" l="1"/>
  <c r="A97" i="1" s="1"/>
  <c r="A90" i="1"/>
  <c r="A91" i="1" s="1"/>
  <c r="A92" i="1" s="1"/>
  <c r="A93" i="1" s="1"/>
  <c r="A94" i="1" s="1"/>
  <c r="E192" i="1" l="1"/>
  <c r="F221" i="1"/>
  <c r="F220" i="1"/>
  <c r="F219" i="1"/>
  <c r="F218" i="1"/>
  <c r="F217" i="1"/>
  <c r="F216" i="1"/>
  <c r="F215" i="1"/>
  <c r="F214" i="1"/>
  <c r="F213" i="1"/>
  <c r="F212" i="1"/>
  <c r="F211" i="1"/>
  <c r="F210" i="1"/>
  <c r="F209" i="1"/>
  <c r="F208" i="1"/>
  <c r="D207" i="1"/>
  <c r="F207" i="1" s="1"/>
  <c r="F206" i="1"/>
  <c r="F191" i="1"/>
  <c r="F190" i="1"/>
  <c r="D189" i="1"/>
  <c r="F189" i="1" s="1"/>
  <c r="F188" i="1"/>
  <c r="F187" i="1"/>
  <c r="F186" i="1"/>
  <c r="F185" i="1"/>
  <c r="F184" i="1"/>
  <c r="D183" i="1"/>
  <c r="F183" i="1" s="1"/>
  <c r="F182" i="1"/>
  <c r="F181" i="1"/>
  <c r="F180" i="1"/>
  <c r="D179" i="1"/>
  <c r="F179" i="1" s="1"/>
  <c r="F178" i="1"/>
  <c r="F177" i="1"/>
  <c r="F176" i="1"/>
  <c r="F175" i="1"/>
  <c r="F174" i="1"/>
  <c r="F173" i="1"/>
  <c r="F172" i="1"/>
  <c r="F171" i="1"/>
  <c r="F170" i="1"/>
  <c r="F169" i="1"/>
  <c r="F168" i="1"/>
  <c r="F167" i="1"/>
  <c r="D166" i="1"/>
  <c r="F166" i="1" s="1"/>
  <c r="D165" i="1"/>
  <c r="F165" i="1" s="1"/>
  <c r="D164" i="1"/>
  <c r="F164" i="1" s="1"/>
  <c r="F163" i="1"/>
  <c r="F162" i="1"/>
  <c r="F161" i="1"/>
  <c r="F160" i="1"/>
  <c r="F159" i="1"/>
  <c r="F158" i="1"/>
  <c r="F157" i="1"/>
  <c r="F156" i="1"/>
  <c r="D192" i="1" l="1"/>
  <c r="F192" i="1"/>
  <c r="A119" i="1" l="1"/>
  <c r="A120" i="1" s="1"/>
  <c r="A24" i="1" l="1"/>
  <c r="A25" i="1" s="1"/>
  <c r="A26" i="1" s="1"/>
  <c r="A27" i="1" s="1"/>
  <c r="A28" i="1" s="1"/>
</calcChain>
</file>

<file path=xl/sharedStrings.xml><?xml version="1.0" encoding="utf-8"?>
<sst xmlns="http://schemas.openxmlformats.org/spreadsheetml/2006/main" count="391" uniqueCount="283">
  <si>
    <t>1- PRESENTACIÓN</t>
  </si>
  <si>
    <t>Misión institucional</t>
  </si>
  <si>
    <t>Nro.</t>
  </si>
  <si>
    <t>Dependencia</t>
  </si>
  <si>
    <t>Responsable</t>
  </si>
  <si>
    <t>Cargo que Ocupa</t>
  </si>
  <si>
    <t>3- Plan de Rendición de Cuentas</t>
  </si>
  <si>
    <t>3.1. Resolución de Aprobación y Anexo de Plan de Rendición de Cuentas</t>
  </si>
  <si>
    <t>Priorización</t>
  </si>
  <si>
    <t>Tema / Descripción</t>
  </si>
  <si>
    <t>Vinculación POI, PEI, PND, ODS.</t>
  </si>
  <si>
    <t xml:space="preserve">Evidencia </t>
  </si>
  <si>
    <t>1°</t>
  </si>
  <si>
    <t>2°</t>
  </si>
  <si>
    <t>4-Gestión Institucional</t>
  </si>
  <si>
    <t>4.1 Nivel de Cumplimiento  de Minimo de Información Disponible - Transparencia Activa Ley 5189 /14</t>
  </si>
  <si>
    <t>Mes</t>
  </si>
  <si>
    <t>Nivel de Cumplimiento (%)</t>
  </si>
  <si>
    <t>Enlace de la SFP</t>
  </si>
  <si>
    <t>4.2 Nivel de Cumplimiento  de Minimo de Información Disponible - Transparencia Activa Ley 5282/14</t>
  </si>
  <si>
    <t>Enlace SENAC</t>
  </si>
  <si>
    <t>4.3 Nivel de Cumplimiento de Respuestas a Consultas Ciudadanas - Transparencia Pasiva Ley N° 5282/14</t>
  </si>
  <si>
    <t>Cantidad de Consultas</t>
  </si>
  <si>
    <t>Respondidos</t>
  </si>
  <si>
    <t>No Respondidos</t>
  </si>
  <si>
    <t>Enlace Ministerio de Justicia</t>
  </si>
  <si>
    <t>N°</t>
  </si>
  <si>
    <t>Descripción</t>
  </si>
  <si>
    <t>Objetivo</t>
  </si>
  <si>
    <t>Metas</t>
  </si>
  <si>
    <t>Población Beneficiaria</t>
  </si>
  <si>
    <t>Valor de Inversión</t>
  </si>
  <si>
    <t>Porcentaje de Ejecución</t>
  </si>
  <si>
    <t>Financieras</t>
  </si>
  <si>
    <t>De Gestión</t>
  </si>
  <si>
    <t>Externas</t>
  </si>
  <si>
    <t>Otras</t>
  </si>
  <si>
    <t>ID</t>
  </si>
  <si>
    <t>Objeto</t>
  </si>
  <si>
    <t>Valor del Contrato</t>
  </si>
  <si>
    <t>Proveedor Adjudicado</t>
  </si>
  <si>
    <t>Estado (Ejecución - Finiquitado)</t>
  </si>
  <si>
    <t>Enlace DNCP</t>
  </si>
  <si>
    <t>Rubro</t>
  </si>
  <si>
    <t>Sub-rubros</t>
  </si>
  <si>
    <t>Presupuestado</t>
  </si>
  <si>
    <t>Ejecutado</t>
  </si>
  <si>
    <t>Saldos</t>
  </si>
  <si>
    <t>Descripción del Fortalecimiento</t>
  </si>
  <si>
    <t>Costo de Inversión</t>
  </si>
  <si>
    <t>Descripción del Beneficio</t>
  </si>
  <si>
    <t>Evidencia</t>
  </si>
  <si>
    <t>5- Instancias de Participación Ciudadana</t>
  </si>
  <si>
    <t>5.1. Canales de Participación Ciudadana existentes a la fecha.</t>
  </si>
  <si>
    <t>Denominación</t>
  </si>
  <si>
    <t>Dependencia Responsable del Canal de Participación</t>
  </si>
  <si>
    <t>Evidencia (Página Web, Buzón de SQR, Etc.)</t>
  </si>
  <si>
    <t>5.2. Aportes y Mejoras resultantes de la Participación Ciudadana</t>
  </si>
  <si>
    <t>Propuesta de Mejora</t>
  </si>
  <si>
    <t>Canal Utilizado</t>
  </si>
  <si>
    <t>Acción o Medida tomada por OEE</t>
  </si>
  <si>
    <t>Observaciones</t>
  </si>
  <si>
    <t>5.3 Gestión de denuncias de corrupción</t>
  </si>
  <si>
    <t>Ticket Numero</t>
  </si>
  <si>
    <t>Fecha Ingreso</t>
  </si>
  <si>
    <t>Estado</t>
  </si>
  <si>
    <t>6- Control Interno y Externo</t>
  </si>
  <si>
    <t>Informes de Auditorias Internas y Auditorías Externas en el Trimestre</t>
  </si>
  <si>
    <t>Auditorias Financieras</t>
  </si>
  <si>
    <t>Nro. de Informe</t>
  </si>
  <si>
    <t>Evidencia (Enlace Ley 5282/14)</t>
  </si>
  <si>
    <t>Auditorias de Gestión</t>
  </si>
  <si>
    <t>Auditorías Externas</t>
  </si>
  <si>
    <t>Otros tipos de Auditoria</t>
  </si>
  <si>
    <t>Informe de referencia</t>
  </si>
  <si>
    <t>Evidencia (Adjuntar Documento)</t>
  </si>
  <si>
    <t>Somos una entidad técnica de regulación y supervisión, que busca el desarrollo, estabilidad y correcto funcionamiento del sector cooperativo.</t>
  </si>
  <si>
    <t>Unidad de Transparencia y Anticorrupción</t>
  </si>
  <si>
    <t>Lic. Marcia López Centurión</t>
  </si>
  <si>
    <t>Jefa</t>
  </si>
  <si>
    <t>Dirección de Gabinete</t>
  </si>
  <si>
    <t>Dirección de Administración Financiera</t>
  </si>
  <si>
    <t>Dirección de Planificación</t>
  </si>
  <si>
    <t>Dirección de Tecnología</t>
  </si>
  <si>
    <t>Coordinación Mecip</t>
  </si>
  <si>
    <t>Econ. Fernando Gamarra</t>
  </si>
  <si>
    <t>Director</t>
  </si>
  <si>
    <t>Abg. Gumercindo Leguizamón</t>
  </si>
  <si>
    <t>Lic. Alejandro Chen</t>
  </si>
  <si>
    <t>Lic. Osvaldo Maidana</t>
  </si>
  <si>
    <t>Coordinador</t>
  </si>
  <si>
    <t>Lic. Melisa Núñez</t>
  </si>
  <si>
    <t>Directora</t>
  </si>
  <si>
    <t xml:space="preserve">Resolución INCOOP N° 21.624/20 </t>
  </si>
  <si>
    <t>2 (dos)</t>
  </si>
  <si>
    <t>https://informacionpublica.paraguay.gov.py/portal/#!/buscar_informacion?ver_todas#resultados</t>
  </si>
  <si>
    <t>https://drive.google.com/drive/folders/1-1rSZUkTsw6ULGitLj8qYIbZAfOyB9A1</t>
  </si>
  <si>
    <t>El INCOOP en la Autoridad de Aplicación de la legislación cooperativa y Autoridad de Control de los Entes Cooperativos. Tiene como fin cumplir y hacer cumplir el precepto contenido del Artículo 113 de la Constitución Nacional, la Ley de Cooperativas, reglamentos y resoluciones dictados en consecuencia.</t>
  </si>
  <si>
    <t>http://paneldenuncias.senac.gov.py/#/</t>
  </si>
  <si>
    <t>Desestimada en institución</t>
  </si>
  <si>
    <t>Contactos Transparencia y Anticorrupción</t>
  </si>
  <si>
    <t>Correo electrónico habilitado para realizar consultas, sugerencias y/o reclamos.</t>
  </si>
  <si>
    <t>Unidad de Transparencia y Anticorrupción - UTA</t>
  </si>
  <si>
    <t>http://www.incoop.gov.py/v2/?page_id=7906</t>
  </si>
  <si>
    <t>Quejas y Sugerencias</t>
  </si>
  <si>
    <t>Buzón habilitado para el efecto en el sector de Mesa de Entrada del INCOOP.</t>
  </si>
  <si>
    <t>Convenio DGRV</t>
  </si>
  <si>
    <t>Sin costo alguno</t>
  </si>
  <si>
    <t>http://www.incoop.gov.py/v2/wp-content/uploads/2019/06/Convenio%20DGRV.pdf</t>
  </si>
  <si>
    <t>Capacitación y Cooperación Técnica</t>
  </si>
  <si>
    <t>Acceso a la información - Transparencia</t>
  </si>
  <si>
    <t>Gestión de Denuncias</t>
  </si>
  <si>
    <r>
      <rPr>
        <b/>
        <sz val="11"/>
        <color theme="1"/>
        <rFont val="Calibri"/>
        <family val="2"/>
      </rPr>
      <t xml:space="preserve">PEI: </t>
    </r>
    <r>
      <rPr>
        <sz val="11"/>
        <color theme="1"/>
        <rFont val="Calibri"/>
        <family val="2"/>
      </rPr>
      <t>3.1 Instalar la marca Incoop y hacerla conocer con el fin de fomentar credibilidad y confianza de la institución. 4.6</t>
    </r>
    <r>
      <rPr>
        <sz val="11"/>
        <color theme="1"/>
        <rFont val="Calibri"/>
        <charset val="134"/>
      </rPr>
      <t xml:space="preserve"> Establecer mecanismo de control del cumplimiento del Código de Ética.</t>
    </r>
  </si>
  <si>
    <t>http://www.incoop.gov.py/v2/wp-content/uploads/2016/05/OBJETIVOS-GENERALES-DEL-PLAN-ESTRATEGICO.pdf</t>
  </si>
  <si>
    <r>
      <rPr>
        <b/>
        <sz val="11"/>
        <color theme="1"/>
        <rFont val="Calibri"/>
        <family val="2"/>
      </rPr>
      <t>ODS</t>
    </r>
    <r>
      <rPr>
        <sz val="11"/>
        <color theme="1"/>
        <rFont val="Calibri"/>
        <family val="2"/>
      </rPr>
      <t>: 16.6 Crear a todos los niveles instituciones eficaces y transparentes que rindan cuentas. 16.10 Garantizar el acceso público a la información y proteger las libertades fundamentales, de conformidad con las leyes nacionales y los acuerdos internacionales.</t>
    </r>
  </si>
  <si>
    <r>
      <rPr>
        <b/>
        <sz val="11"/>
        <color theme="1"/>
        <rFont val="Calibri"/>
        <family val="2"/>
      </rPr>
      <t>ODS</t>
    </r>
    <r>
      <rPr>
        <sz val="11"/>
        <color theme="1"/>
        <rFont val="Calibri"/>
        <family val="2"/>
      </rPr>
      <t xml:space="preserve">: 16.5 Reducir considerablemente la corrupción y el soborno en todas sus formas. </t>
    </r>
  </si>
  <si>
    <t>Regulación de Cooperativas</t>
  </si>
  <si>
    <t>https://drive.google.com/drive/folders/1c2ZYlI5BFLH9LTNNFAkwS80dkh7e5yx8</t>
  </si>
  <si>
    <t>Supervisión</t>
  </si>
  <si>
    <t>Fiscalización</t>
  </si>
  <si>
    <t>Intervención</t>
  </si>
  <si>
    <t>Asociados de cooperativas - Sociedad Civil</t>
  </si>
  <si>
    <t>Qué es la institución</t>
  </si>
  <si>
    <t>SUELDOS</t>
  </si>
  <si>
    <t>DIETAS</t>
  </si>
  <si>
    <t>GASTOS DE REPRESENTACION</t>
  </si>
  <si>
    <t>AGUINALDO</t>
  </si>
  <si>
    <t>REMUNERACION EXTRAORDINARIA</t>
  </si>
  <si>
    <t>SUBSIDIO FAMILIAR</t>
  </si>
  <si>
    <t>BONIFICACIONES Y GRATIFICACIONES</t>
  </si>
  <si>
    <t>JORNALES</t>
  </si>
  <si>
    <t>OTROS GASTOS DEL PERSONAL</t>
  </si>
  <si>
    <t>SERVICIOS BASICOS</t>
  </si>
  <si>
    <t>TRANSPORTE Y ALMACENAJE</t>
  </si>
  <si>
    <t>PASAJES VIATICOS</t>
  </si>
  <si>
    <t>GASTOS POR SERV. ASEO, MANT. Y REPARAC.</t>
  </si>
  <si>
    <t>ALQUILERES Y DERECHOS</t>
  </si>
  <si>
    <t>SERVICIOS TECNICOS Y PROFESIONALES</t>
  </si>
  <si>
    <t>SERVICIO SOCIAL</t>
  </si>
  <si>
    <t>OTROS SERVICIOS EN GENERAL</t>
  </si>
  <si>
    <t>SERVICIOS DE CAPACITACION Y ADIESTRAMIENTO</t>
  </si>
  <si>
    <t>PRODUCTOS DE PAPEL, CARTON E IMPRESOS</t>
  </si>
  <si>
    <t>BIENES DE CONSUMO DE OFICINA E INSUMOS</t>
  </si>
  <si>
    <t>PRODUCTOS E INSTRUMEN. QUIMICOS Y MED.</t>
  </si>
  <si>
    <t>COMBUSTIBLE Y LUBRICANTES</t>
  </si>
  <si>
    <t>OTROS BIENES DE CONSUMO</t>
  </si>
  <si>
    <t>CONSTRUCCIONES</t>
  </si>
  <si>
    <t>ADQ. DE MAQ., EQUIPOS Y HERRAM. MAYORES</t>
  </si>
  <si>
    <t>ADQ. DE EQUIPOS DE OFICINA Y COMPUTACION</t>
  </si>
  <si>
    <t>ADQ. ACTIVOS INTANGIBLES</t>
  </si>
  <si>
    <t>INDEMNIZACIONES</t>
  </si>
  <si>
    <t>PAGO DE IMPUESTOS, TASAS Y GTOS. JUDICIALES</t>
  </si>
  <si>
    <t>ADMINISTRATIVA - GESTION ADMINISTRATIVA P/ EL FUNCIONAMIENTO DEL SECTOR COOPERATIVO</t>
  </si>
  <si>
    <t>MISIONAL - REGULACION DE COOPERATIVAS</t>
  </si>
  <si>
    <t>HONORARIOS PROFESIONALES</t>
  </si>
  <si>
    <t>OTROS GASTOS DE INVERSION Y REPARAC. MAYORES</t>
  </si>
  <si>
    <t>TOTAL ADMINISTRATIVO</t>
  </si>
  <si>
    <t>TOTAL MISIONAL</t>
  </si>
  <si>
    <r>
      <rPr>
        <b/>
        <u/>
        <sz val="11"/>
        <color theme="1"/>
        <rFont val="Calibri"/>
        <family val="2"/>
        <scheme val="minor"/>
      </rPr>
      <t>Institución</t>
    </r>
    <r>
      <rPr>
        <b/>
        <sz val="11"/>
        <color theme="1"/>
        <rFont val="Calibri"/>
        <charset val="134"/>
        <scheme val="minor"/>
      </rPr>
      <t>: Instituto Nacional de Cooperativismo - INCOOP</t>
    </r>
  </si>
  <si>
    <t>------------------</t>
  </si>
  <si>
    <t>4.5 Proyectos y Programas no Ejecutados.</t>
  </si>
  <si>
    <t>2-Miembros del CRCC. Resolución INCOOP N° 21.474/20.</t>
  </si>
  <si>
    <t xml:space="preserve">3.2 Plan de Rendición de Cuentas. </t>
  </si>
  <si>
    <t>https://www.py.undp.org/content/paraguay/es/home/sustainable-development-goals.html</t>
  </si>
  <si>
    <r>
      <rPr>
        <u/>
        <sz val="11"/>
        <color theme="1"/>
        <rFont val="Calibri"/>
        <family val="2"/>
        <scheme val="minor"/>
      </rPr>
      <t>Acceso a la información - Transparencia</t>
    </r>
    <r>
      <rPr>
        <sz val="11"/>
        <color theme="1"/>
        <rFont val="Calibri"/>
        <family val="2"/>
        <scheme val="minor"/>
      </rPr>
      <t>: Proporcionar a la ciudadanía en general, políticas claras y precisas sobre informaciones, desempeñándose en forma permanente, de manera a ser actualizada y gratuita, en tiempo y forma de conformidad a los plazos legales.</t>
    </r>
  </si>
  <si>
    <r>
      <rPr>
        <u/>
        <sz val="11"/>
        <rFont val="Calibri"/>
        <family val="2"/>
        <scheme val="minor"/>
      </rPr>
      <t>Gestión de Denuncias</t>
    </r>
    <r>
      <rPr>
        <sz val="11"/>
        <rFont val="Calibri"/>
        <family val="2"/>
        <scheme val="minor"/>
      </rPr>
      <t>: Implementar el Sistema Informático de Seguimiento y Portal de Denuncias en la institución, a fin de disponer de canales efectivos de recepción e Investigación de denuncias por supuestos hechos de corrupción y la sanción de los responsables</t>
    </r>
  </si>
  <si>
    <t>4.9 Fortalecimiento Institucional.</t>
  </si>
  <si>
    <t>Comité de Rendición de Cuentas al Ciudadano - CRCC</t>
  </si>
  <si>
    <t>Lic. Alejandro Chen                                                            Dirección de Tecnología</t>
  </si>
  <si>
    <t>Lic. Marcia López C.                                                                        Unidad de Transparencia y Anticorrupción</t>
  </si>
  <si>
    <t>Elaboración y validación:</t>
  </si>
  <si>
    <t>Aprobación:</t>
  </si>
  <si>
    <t>Máxima Autoridad Institucional</t>
  </si>
  <si>
    <t>Abg. Gumercindo Leguizamón                                                        Dirección de Gabinete</t>
  </si>
  <si>
    <t>Planes de Mejoramiento elaborados en el Semestre</t>
  </si>
  <si>
    <t>7- Descripción cualitativa de logros alcanzados en el Semestre.</t>
  </si>
  <si>
    <t>Econ. Fernando Gamarra                                                                                                       Dirección de Administración Financiera</t>
  </si>
  <si>
    <t>Lic. Osvaldo Maidana                                                                                                          Coordinación Mecip</t>
  </si>
  <si>
    <t xml:space="preserve">Servicio de Control y Regulación de Cooperativas - Adecuación para las Cooperativas habilitadas del país de acuerdo a las normativas legales y en los sistemas de Central de Riesgo, Alerta Temprana y SICOOP, Matriz de Riesgo para Prevención de Lavado de Dinero y Manual </t>
  </si>
  <si>
    <t>de Supervisión y Fiscalización basado en riesgo - Garantizar el uso eficiente y transparente de los Recursos Financieros.</t>
  </si>
  <si>
    <t>Agosto</t>
  </si>
  <si>
    <t>Septiembre</t>
  </si>
  <si>
    <t>416/208</t>
  </si>
  <si>
    <t>416/229</t>
  </si>
  <si>
    <t>Contra Coop. Ñanduti</t>
  </si>
  <si>
    <t>Contra funcionario/a</t>
  </si>
  <si>
    <t>En proceso de investigación</t>
  </si>
  <si>
    <t>Contrato de Locación de inmueble - Regional de Encarnación - Renovación</t>
  </si>
  <si>
    <t>Gs. 31.200.000</t>
  </si>
  <si>
    <t>Tereza Znacovski de Sanchez</t>
  </si>
  <si>
    <t>En ejecución</t>
  </si>
  <si>
    <t>Servicio de limpieza de edificio</t>
  </si>
  <si>
    <t>Gs. 298.968.804</t>
  </si>
  <si>
    <t>EFICAZ Servicio de Limpieza</t>
  </si>
  <si>
    <t>Gs. 79.200.000</t>
  </si>
  <si>
    <t>José Miguel Muñoz Sosa</t>
  </si>
  <si>
    <t>Contrato de Seguros Varios</t>
  </si>
  <si>
    <t>Gs. 59.959.944</t>
  </si>
  <si>
    <t>El Productor S.A. de Seguro</t>
  </si>
  <si>
    <t>Lic. Melisa Núñez                                                                        Dirección de Planificación</t>
  </si>
  <si>
    <t>Lic. Pedro Elías Löblein S.                                                            Presidente                                                                                        Instituto Nacional de Cooperativismo</t>
  </si>
  <si>
    <t>https://www.contrataciones.gov.py/licitaciones/adjudicacion/contrato/358458-teresa-znacovski-surcan-1.html</t>
  </si>
  <si>
    <t>https://www.contrataciones.gov.py/licitaciones/adjudicacion/contrato/378736-francisca-concepcion-benitez-pelozo-1.html</t>
  </si>
  <si>
    <t>Contrato de Locación de inmueble - Dpto. de Patrimonio - Renovación con reducción de costo de alquiler.</t>
  </si>
  <si>
    <t>https://www.contrataciones.gov.py/licitaciones/adjudicacion/contrato/358461-jose-miguel-munoz-sosa-1.html</t>
  </si>
  <si>
    <t>416/250</t>
  </si>
  <si>
    <t>https://www.contrataciones.gov.py/licitaciones/adjudicacion/contrato/379159-el-productor-s-a-seguros-1.html</t>
  </si>
  <si>
    <t>Que los Estados Financieros presenten razonablemente su situación. Que haya sido elaborado conforme a los Principios de Contabilidad Generalmente Aceptados. Que se haya dado cumplimiento a las demás reglamentaciones vigentes para el manejo de los bienes y recursos del estado.</t>
  </si>
  <si>
    <t>Informe N° 6 de Auditoria Financiera</t>
  </si>
  <si>
    <t>Octubre</t>
  </si>
  <si>
    <t>https://www.sfp.gov.py/sfp/archivos/documentos/100_Octubre_2020_fh0bboxz.pdf</t>
  </si>
  <si>
    <t>https://www.sfp.gov.py/sfp/archivos/documentos/100%20_Septiembre_2020_i7cgijdt.pdf</t>
  </si>
  <si>
    <t>https://www.sfp.gov.py/sfp/archivos/documentos/100_Agosto_2020_p3n4qh5t.pdf</t>
  </si>
  <si>
    <t>https://app.powerbi.com/view?r=eyJrIjoiMmJlYjg1YzgtMmQ3Mi00YzVkLWJkOTQtOTE3ZTZkNzVhYTAzIiwidCI6Ijk2ZDUwYjY5LTE5MGQtNDkxYy1hM2U1LWExYWRlYmMxYTg3NSJ9&amp;pageName=ReportSection267a9df01e64c25cadf6</t>
  </si>
  <si>
    <t>Noviembre</t>
  </si>
  <si>
    <t>Diciembre</t>
  </si>
  <si>
    <t>----------</t>
  </si>
  <si>
    <t>4.8 Ejecución Financiera a diciembre de 2020.</t>
  </si>
  <si>
    <t>4.7 Contrataciones realizadas - a Diciembre de 2020.</t>
  </si>
  <si>
    <t>4.6 Servicios Misionales realizados a diciembre de 2020.</t>
  </si>
  <si>
    <t>4.4 Proyectos y Programas Ejecutados a diciembre de 2020.</t>
  </si>
  <si>
    <t>416/315</t>
  </si>
  <si>
    <t>416/284</t>
  </si>
  <si>
    <t>416/267</t>
  </si>
  <si>
    <t>Cooperativa Coomecipar Ltda.</t>
  </si>
  <si>
    <t>Desestimada en Institución</t>
  </si>
  <si>
    <t>Evaluar el grado de economía, eficiencia y eficacia en el manejo de los recursos públicos. Evaluar el cumplimiento de las metas programadas y el grado de logro de resultados. El análisis y la evaluación del Sistema de Control Interno sobre la base del Modelo Estandar del Control Interno.</t>
  </si>
  <si>
    <t>Evaluar el cumplimiento de las metas programadas y el logro de los resultados. Manejo eficiente y eficaz de los recursos públicos. El análisis y evaluación del Sistema de Control Interno sobre la base de Mecip.</t>
  </si>
  <si>
    <t>Se encuentra en el informe.</t>
  </si>
  <si>
    <t>Informe N° 7 Auditoria de Gestión</t>
  </si>
  <si>
    <t>Informe N° 8 Auditoria de Gestión</t>
  </si>
  <si>
    <t xml:space="preserve"> ----------------------</t>
  </si>
  <si>
    <t>Servicio de Publicidad y Propaganda</t>
  </si>
  <si>
    <t>https://www.contrataciones.gov.py/licitaciones/adjudicacion/384283-servicio-publicidad-propaganda-1/resumen-adjudicacion.html</t>
  </si>
  <si>
    <t>FWD PY S.R.L.</t>
  </si>
  <si>
    <t>https://www.contrataciones.gov.py/licitaciones/adjudicacion/contrato/379888-victor-martinez-molinas-1.html</t>
  </si>
  <si>
    <t>Recarga de Extintores</t>
  </si>
  <si>
    <t>TECNOLOGIA EN ELECTRONICA E INFORMATICA SA (T.E.I.S.A.)</t>
  </si>
  <si>
    <t>https://www.contrataciones.gov.py/licitaciones/adjudicacion/contrato/379112-tecnologia-electronica-e-informatica-sa-t-e-i-s-a-1.html</t>
  </si>
  <si>
    <t>Servicio de Enlace VPN por Fibra Optica</t>
  </si>
  <si>
    <t>*ELISEO HILARIO GOMEZ ROMERO                  *NETLOGIC S.R.L.</t>
  </si>
  <si>
    <t>https://www.contrataciones.gov.py/licitaciones/adjudicacion/380116-adquisicion-equipos-computacion-1/resumen-adjudicacion.html</t>
  </si>
  <si>
    <t>Adquisición de Equipos de Computación</t>
  </si>
  <si>
    <t>Enero</t>
  </si>
  <si>
    <t>Febrero</t>
  </si>
  <si>
    <t>Marzo</t>
  </si>
  <si>
    <t>Abril</t>
  </si>
  <si>
    <t>Mayo</t>
  </si>
  <si>
    <t>Junio</t>
  </si>
  <si>
    <t>Julio</t>
  </si>
  <si>
    <t>https://www.sfp.gov.py/sfp/archivos/documentos/100_Enero_2020_mjkv54st.pdf</t>
  </si>
  <si>
    <t>https://www.sfp.gov.py/sfp/archivos/documentos/100_Febrero_2020_87152mzk.pdf</t>
  </si>
  <si>
    <t>Intermedio</t>
  </si>
  <si>
    <t>https://www.sfp.gov.py/sfp/archivos/documentos/Intermedio_Marzo_2020_zcj298pv.pdf</t>
  </si>
  <si>
    <t>https://www.sfp.gov.py/sfp/archivos/documentos/100_Abril_2020_sjck1og0.pdf</t>
  </si>
  <si>
    <t>https://www.sfp.gov.py/sfp/archivos/documentos/100_Mayo_2020_1grwgyr6.pdf</t>
  </si>
  <si>
    <t>https://www.sfp.gov.py/sfp/archivos/documentos/Intermedio_Junio_2020_w2yea6od.pdf</t>
  </si>
  <si>
    <t>https://www.sfp.gov.py/sfp/archivos/documentos/100%20Julio_2020_8hqknhnj.pdf</t>
  </si>
  <si>
    <t>3 (tres)</t>
  </si>
  <si>
    <t>6 (seis)</t>
  </si>
  <si>
    <t>1 (uno)</t>
  </si>
  <si>
    <t>5 (cinco)</t>
  </si>
  <si>
    <t>416/25</t>
  </si>
  <si>
    <t>416/48</t>
  </si>
  <si>
    <t>416/79</t>
  </si>
  <si>
    <t>416/92</t>
  </si>
  <si>
    <t>416/116</t>
  </si>
  <si>
    <t>416/155</t>
  </si>
  <si>
    <t>Supuesta infracción a leyes especiales.</t>
  </si>
  <si>
    <t>Incumplimiento de Ley Orgánica Institucional</t>
  </si>
  <si>
    <t>Verificar el cumplimiento de la Ley 2051/03 Artículo 41, verificar la correcta ejecución de los pagos y retenciones que menciona las reglamentaciones vigentes.</t>
  </si>
  <si>
    <t>Gs. 50.000.000</t>
  </si>
  <si>
    <t>Gs. 7.873.875</t>
  </si>
  <si>
    <t>Gs. 117.360.000</t>
  </si>
  <si>
    <t>Gs. 157.490.000</t>
  </si>
  <si>
    <t>Víctor Martínez Molinas</t>
  </si>
  <si>
    <r>
      <rPr>
        <b/>
        <u/>
        <sz val="11"/>
        <color theme="1"/>
        <rFont val="Calibri"/>
        <family val="2"/>
        <scheme val="minor"/>
      </rPr>
      <t>Periodo del informe</t>
    </r>
    <r>
      <rPr>
        <b/>
        <sz val="11"/>
        <color theme="1"/>
        <rFont val="Calibri"/>
        <charset val="134"/>
        <scheme val="minor"/>
      </rPr>
      <t>: Enero a Diciembre de 2020</t>
    </r>
  </si>
  <si>
    <t>INFORME FINAL DE RENDICIÓN DE CUENTAS AL CIUDADANO</t>
  </si>
  <si>
    <t>312/271</t>
  </si>
  <si>
    <t>13/42</t>
  </si>
  <si>
    <t xml:space="preserve"> 1/2</t>
  </si>
  <si>
    <t xml:space="preserve"> -----------------------</t>
  </si>
  <si>
    <t>El Instituto Nacional de Cooperativismo ha elaborado planes de contingencia para la Regulación y Supervisión de las cooperativas, ante la crisis del coronavirus. Para ello se ha emitido resoluciones en las cuales se adoptan medidas excepcionales, tales como: poder considerar la situación especial de los socios en situación de mora, cuyos ingresos hayan sido afectados por esta pandemia. Como también en la que se suspenden la realización de todo tipos de asambleas, hasta tanto se levanten las medidas sanitarias restrictivas dispuestas por el Gobierno Nacional. Asimismo se prohibieron la realización de convocatorias para las mismas. Se ha presentado el Proyecto de Ley al Parlamento, por la que se autoriza sobre aspectos relacionados a las decisiones asamblearias suspendidas por la pandemia, el cual fue tratado y aprobado. Y finalmente promulgado por el Poder Ejecutivo. Asimismo se aprobó la implementación en las cooperativas, de la Matriz Basada en Riesgo sobre PLD/FT, también se actualizaron los Marcos Regulatorios de los distintos sectores del cooperativismo. Por otro lado, fue aprobado por el Ministerio de Salud el protocolo presentado por el INCOOP, para la realización de asambleas, lo cual será reglamentado.</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</si>
</sst>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 #,##0_ ;_ * \-#,##0_ ;_ * &quot;-&quot;_ ;_ @_ "/>
    <numFmt numFmtId="164" formatCode="#,##0_ ;[Red]\-#,##0\ "/>
    <numFmt numFmtId="165" formatCode="#,##0_ ;\-#,##0\ "/>
    <numFmt numFmtId="171" formatCode="#,##0.0000000"/>
    <numFmt numFmtId="175" formatCode="_ * #,##0.0000_ ;_ * \-#,##0.0000_ ;_ * &quot;-&quot;_ ;_ @_ "/>
  </numFmts>
  <fonts count="34">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charset val="134"/>
      <scheme val="minor"/>
    </font>
    <font>
      <b/>
      <u/>
      <sz val="14"/>
      <color theme="1"/>
      <name val="Calibri"/>
      <charset val="134"/>
    </font>
    <font>
      <b/>
      <u/>
      <sz val="11"/>
      <color theme="1"/>
      <name val="Calibri"/>
      <charset val="134"/>
    </font>
    <font>
      <b/>
      <sz val="11"/>
      <color theme="1"/>
      <name val="Calibri"/>
      <charset val="134"/>
    </font>
    <font>
      <b/>
      <u/>
      <sz val="11"/>
      <color theme="1"/>
      <name val="Calibri"/>
      <charset val="134"/>
      <scheme val="minor"/>
    </font>
    <font>
      <sz val="11"/>
      <color theme="1"/>
      <name val="Calibri"/>
      <charset val="134"/>
    </font>
    <font>
      <u/>
      <sz val="11"/>
      <color theme="10"/>
      <name val="Calibri"/>
      <charset val="134"/>
      <scheme val="minor"/>
    </font>
    <font>
      <sz val="10"/>
      <name val="Helvetica"/>
      <family val="2"/>
    </font>
    <font>
      <b/>
      <sz val="11"/>
      <color theme="1"/>
      <name val="Calibri"/>
      <family val="2"/>
    </font>
    <font>
      <sz val="11"/>
      <color theme="1"/>
      <name val="Calibri"/>
      <family val="2"/>
    </font>
    <font>
      <sz val="11"/>
      <name val="Calibri"/>
      <family val="2"/>
      <scheme val="minor"/>
    </font>
    <font>
      <sz val="11"/>
      <color theme="1"/>
      <name val="Calibri"/>
      <charset val="134"/>
      <scheme val="minor"/>
    </font>
    <font>
      <b/>
      <sz val="11"/>
      <color theme="1"/>
      <name val="Calibri"/>
      <family val="2"/>
      <scheme val="minor"/>
    </font>
    <font>
      <sz val="10"/>
      <name val="Arial"/>
      <family val="2"/>
    </font>
    <font>
      <b/>
      <sz val="10"/>
      <name val="Arial"/>
      <family val="2"/>
    </font>
    <font>
      <b/>
      <i/>
      <sz val="9"/>
      <name val="Arial"/>
      <family val="2"/>
    </font>
    <font>
      <u/>
      <sz val="11"/>
      <color theme="1"/>
      <name val="Calibri"/>
      <family val="2"/>
      <scheme val="minor"/>
    </font>
    <font>
      <b/>
      <u/>
      <sz val="11"/>
      <color theme="1"/>
      <name val="Calibri"/>
      <family val="2"/>
      <scheme val="minor"/>
    </font>
    <font>
      <b/>
      <u/>
      <sz val="14"/>
      <color theme="1"/>
      <name val="Calibri"/>
      <family val="2"/>
    </font>
    <font>
      <sz val="10"/>
      <name val="Calibri"/>
      <family val="2"/>
      <scheme val="minor"/>
    </font>
    <font>
      <u/>
      <sz val="11"/>
      <name val="Calibri"/>
      <family val="2"/>
      <scheme val="minor"/>
    </font>
    <font>
      <b/>
      <u/>
      <sz val="11"/>
      <color theme="1"/>
      <name val="Calibri"/>
      <family val="2"/>
    </font>
    <font>
      <b/>
      <sz val="10"/>
      <name val="Calibri"/>
      <family val="2"/>
      <scheme val="minor"/>
    </font>
    <font>
      <i/>
      <sz val="11"/>
      <name val="Calibri"/>
      <family val="2"/>
      <scheme val="minor"/>
    </font>
    <font>
      <b/>
      <i/>
      <sz val="11"/>
      <name val="Calibri"/>
      <family val="2"/>
      <scheme val="minor"/>
    </font>
    <font>
      <b/>
      <sz val="11"/>
      <name val="Calibri"/>
      <family val="2"/>
      <scheme val="minor"/>
    </font>
  </fonts>
  <fills count="6">
    <fill>
      <patternFill patternType="none"/>
    </fill>
    <fill>
      <patternFill patternType="gray125"/>
    </fill>
    <fill>
      <patternFill patternType="solid">
        <fgColor rgb="FFFFFFFF"/>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9" tint="0.59999389629810485"/>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bottom/>
      <diagonal/>
    </border>
    <border>
      <left style="thin">
        <color indexed="64"/>
      </left>
      <right style="medium">
        <color indexed="64"/>
      </right>
      <top style="thin">
        <color indexed="64"/>
      </top>
      <bottom/>
      <diagonal/>
    </border>
    <border>
      <left style="medium">
        <color indexed="64"/>
      </left>
      <right style="thin">
        <color auto="1"/>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auto="1"/>
      </right>
      <top style="medium">
        <color indexed="64"/>
      </top>
      <bottom/>
      <diagonal/>
    </border>
    <border>
      <left style="medium">
        <color indexed="64"/>
      </left>
      <right style="thin">
        <color auto="1"/>
      </right>
      <top/>
      <bottom/>
      <diagonal/>
    </border>
    <border>
      <left style="medium">
        <color indexed="64"/>
      </left>
      <right style="thin">
        <color auto="1"/>
      </right>
      <top/>
      <bottom style="medium">
        <color indexed="64"/>
      </bottom>
      <diagonal/>
    </border>
  </borders>
  <cellStyleXfs count="5">
    <xf numFmtId="0" fontId="0" fillId="0" borderId="0">
      <alignment vertical="center"/>
    </xf>
    <xf numFmtId="0" fontId="14" fillId="0" borderId="0" applyNumberFormat="0" applyFill="0" applyBorder="0" applyAlignment="0" applyProtection="0">
      <alignment vertical="center"/>
    </xf>
    <xf numFmtId="9" fontId="19" fillId="0" borderId="0" applyFont="0" applyFill="0" applyBorder="0" applyAlignment="0" applyProtection="0"/>
    <xf numFmtId="41" fontId="19" fillId="0" borderId="0" applyFont="0" applyFill="0" applyBorder="0" applyAlignment="0" applyProtection="0"/>
    <xf numFmtId="0" fontId="21" fillId="0" borderId="0"/>
  </cellStyleXfs>
  <cellXfs count="222">
    <xf numFmtId="0" fontId="0" fillId="0" borderId="0" xfId="0">
      <alignment vertical="center"/>
    </xf>
    <xf numFmtId="0" fontId="8" fillId="0" borderId="0" xfId="0" applyFont="1">
      <alignment vertical="center"/>
    </xf>
    <xf numFmtId="0" fontId="10" fillId="0" borderId="0" xfId="0" applyFont="1">
      <alignment vertical="center"/>
    </xf>
    <xf numFmtId="0" fontId="11" fillId="0" borderId="0" xfId="0" applyFont="1">
      <alignment vertical="center"/>
    </xf>
    <xf numFmtId="0" fontId="12" fillId="0" borderId="0" xfId="0" applyFont="1">
      <alignment vertical="center"/>
    </xf>
    <xf numFmtId="0" fontId="13" fillId="0" borderId="1" xfId="0" applyFont="1" applyBorder="1" applyAlignment="1">
      <alignment horizontal="justify" vertical="top" wrapText="1"/>
    </xf>
    <xf numFmtId="0" fontId="0" fillId="0" borderId="1" xfId="0" applyBorder="1">
      <alignment vertical="center"/>
    </xf>
    <xf numFmtId="0" fontId="13" fillId="0" borderId="1" xfId="0" applyFont="1" applyBorder="1" applyAlignment="1">
      <alignment horizontal="center" vertical="center" wrapText="1"/>
    </xf>
    <xf numFmtId="0" fontId="13" fillId="0" borderId="0" xfId="0" applyFont="1">
      <alignment vertical="center"/>
    </xf>
    <xf numFmtId="0" fontId="13" fillId="0" borderId="1" xfId="0" applyFont="1" applyBorder="1">
      <alignment vertical="center"/>
    </xf>
    <xf numFmtId="0" fontId="13" fillId="0" borderId="0" xfId="0" applyFont="1" applyAlignment="1">
      <alignment horizontal="center" vertical="center" wrapText="1"/>
    </xf>
    <xf numFmtId="0" fontId="0" fillId="0" borderId="0" xfId="0" applyAlignment="1">
      <alignment horizontal="center" vertical="center"/>
    </xf>
    <xf numFmtId="0" fontId="13" fillId="0" borderId="1" xfId="0" applyFont="1" applyBorder="1" applyAlignment="1">
      <alignment horizontal="justify" vertical="top"/>
    </xf>
    <xf numFmtId="0" fontId="13" fillId="0" borderId="1" xfId="0" applyFont="1" applyBorder="1" applyAlignment="1">
      <alignment horizontal="center" vertical="top" wrapText="1"/>
    </xf>
    <xf numFmtId="9" fontId="13" fillId="0" borderId="1" xfId="0" applyNumberFormat="1" applyFont="1" applyBorder="1" applyAlignment="1">
      <alignment horizontal="center" vertical="center" wrapText="1"/>
    </xf>
    <xf numFmtId="0" fontId="12" fillId="0" borderId="0" xfId="0" applyFont="1" applyAlignment="1">
      <alignment horizontal="left" vertical="center" wrapText="1"/>
    </xf>
    <xf numFmtId="0" fontId="14" fillId="0" borderId="1" xfId="1" applyBorder="1" applyAlignment="1">
      <alignment vertical="center" wrapText="1"/>
    </xf>
    <xf numFmtId="0" fontId="17" fillId="0" borderId="1" xfId="0" applyFont="1" applyBorder="1" applyAlignment="1">
      <alignment horizontal="center" vertical="center" wrapText="1"/>
    </xf>
    <xf numFmtId="0" fontId="0" fillId="0" borderId="1" xfId="0" applyBorder="1" applyAlignment="1">
      <alignment horizontal="center" vertical="center"/>
    </xf>
    <xf numFmtId="0" fontId="0" fillId="0" borderId="0" xfId="0" applyBorder="1" applyAlignment="1">
      <alignment horizontal="center" vertical="center"/>
    </xf>
    <xf numFmtId="0" fontId="0" fillId="0" borderId="0" xfId="0" applyBorder="1">
      <alignment vertical="center"/>
    </xf>
    <xf numFmtId="0" fontId="5" fillId="0" borderId="0" xfId="0" applyFont="1" applyBorder="1" applyAlignment="1">
      <alignment horizontal="center" vertical="center"/>
    </xf>
    <xf numFmtId="10" fontId="0" fillId="0" borderId="0" xfId="0" applyNumberFormat="1" applyBorder="1" applyAlignment="1">
      <alignment horizontal="center" vertical="center"/>
    </xf>
    <xf numFmtId="3" fontId="0" fillId="0" borderId="0" xfId="0" applyNumberFormat="1" applyBorder="1">
      <alignment vertical="center"/>
    </xf>
    <xf numFmtId="9" fontId="0" fillId="0" borderId="1" xfId="2" applyFont="1" applyBorder="1" applyAlignment="1">
      <alignment vertical="center"/>
    </xf>
    <xf numFmtId="0" fontId="18" fillId="0" borderId="0" xfId="0" applyFont="1" applyBorder="1" applyAlignment="1">
      <alignment wrapText="1"/>
    </xf>
    <xf numFmtId="0" fontId="0" fillId="0" borderId="0" xfId="0" applyBorder="1" applyAlignment="1">
      <alignment horizontal="center" vertical="center" wrapText="1"/>
    </xf>
    <xf numFmtId="9" fontId="0" fillId="0" borderId="0" xfId="2" applyFont="1" applyBorder="1" applyAlignment="1">
      <alignment vertical="center"/>
    </xf>
    <xf numFmtId="0" fontId="23" fillId="0" borderId="19" xfId="0" applyFont="1" applyFill="1" applyBorder="1" applyAlignment="1">
      <alignment horizontal="center" wrapText="1"/>
    </xf>
    <xf numFmtId="0" fontId="23" fillId="0" borderId="0" xfId="0" applyFont="1" applyFill="1" applyBorder="1" applyAlignment="1">
      <alignment horizontal="center" wrapText="1"/>
    </xf>
    <xf numFmtId="3" fontId="22" fillId="0" borderId="0" xfId="0" applyNumberFormat="1" applyFont="1" applyFill="1" applyBorder="1" applyAlignment="1">
      <alignment wrapText="1"/>
    </xf>
    <xf numFmtId="0" fontId="0" fillId="0" borderId="0" xfId="0" applyFill="1">
      <alignment vertical="center"/>
    </xf>
    <xf numFmtId="41" fontId="22" fillId="0" borderId="0" xfId="3" applyFont="1" applyFill="1" applyBorder="1" applyAlignment="1">
      <alignment wrapText="1"/>
    </xf>
    <xf numFmtId="10" fontId="22" fillId="0" borderId="0" xfId="2" applyNumberFormat="1" applyFont="1" applyFill="1" applyBorder="1" applyAlignment="1">
      <alignment wrapText="1"/>
    </xf>
    <xf numFmtId="0" fontId="25" fillId="0" borderId="0" xfId="0" applyFont="1">
      <alignment vertical="center"/>
    </xf>
    <xf numFmtId="0" fontId="20" fillId="0" borderId="0" xfId="0" applyFont="1">
      <alignment vertical="center"/>
    </xf>
    <xf numFmtId="0" fontId="13" fillId="0" borderId="1" xfId="0" applyFont="1" applyFill="1" applyBorder="1" applyAlignment="1">
      <alignment horizontal="center" vertical="center" wrapText="1"/>
    </xf>
    <xf numFmtId="0" fontId="27" fillId="0" borderId="0" xfId="0" applyFont="1" applyAlignment="1"/>
    <xf numFmtId="0" fontId="8" fillId="0" borderId="0" xfId="0" applyFont="1" applyFill="1">
      <alignment vertical="center"/>
    </xf>
    <xf numFmtId="0" fontId="4" fillId="0" borderId="0" xfId="0" applyFont="1">
      <alignment vertical="center"/>
    </xf>
    <xf numFmtId="0" fontId="7" fillId="0" borderId="0" xfId="0" applyFont="1" applyAlignment="1">
      <alignment vertical="top" wrapText="1"/>
    </xf>
    <xf numFmtId="0" fontId="25" fillId="0" borderId="0" xfId="0" applyFont="1" applyAlignment="1">
      <alignment vertical="center" wrapText="1"/>
    </xf>
    <xf numFmtId="0" fontId="16" fillId="4" borderId="1" xfId="0" applyFont="1" applyFill="1" applyBorder="1" applyAlignment="1">
      <alignment horizontal="center" vertical="center" wrapText="1"/>
    </xf>
    <xf numFmtId="0" fontId="20" fillId="4" borderId="1" xfId="0" applyFont="1" applyFill="1" applyBorder="1">
      <alignment vertical="center"/>
    </xf>
    <xf numFmtId="0" fontId="16" fillId="4" borderId="1" xfId="0" applyFont="1" applyFill="1" applyBorder="1" applyAlignment="1">
      <alignment horizontal="center" vertical="top" wrapText="1"/>
    </xf>
    <xf numFmtId="0" fontId="20" fillId="4" borderId="1" xfId="0" applyFont="1" applyFill="1" applyBorder="1" applyAlignment="1">
      <alignment horizontal="center" vertical="center"/>
    </xf>
    <xf numFmtId="0" fontId="29" fillId="0" borderId="0" xfId="0" applyFont="1">
      <alignment vertical="center"/>
    </xf>
    <xf numFmtId="0" fontId="16" fillId="4" borderId="1" xfId="0" applyFont="1" applyFill="1" applyBorder="1" applyAlignment="1">
      <alignment horizontal="center" vertical="center"/>
    </xf>
    <xf numFmtId="0" fontId="20" fillId="4" borderId="1" xfId="0" applyFont="1" applyFill="1" applyBorder="1" applyAlignment="1">
      <alignment horizontal="center" vertical="center" wrapText="1"/>
    </xf>
    <xf numFmtId="0" fontId="20" fillId="3" borderId="21" xfId="0" applyFont="1" applyFill="1" applyBorder="1" applyAlignment="1">
      <alignment horizontal="center" vertical="center"/>
    </xf>
    <xf numFmtId="0" fontId="20" fillId="3" borderId="13" xfId="0" applyFont="1" applyFill="1" applyBorder="1" applyAlignment="1">
      <alignment horizontal="center" vertical="center"/>
    </xf>
    <xf numFmtId="0" fontId="20" fillId="3" borderId="14" xfId="0" applyFont="1" applyFill="1" applyBorder="1" applyAlignment="1">
      <alignment horizontal="center" vertical="center"/>
    </xf>
    <xf numFmtId="0" fontId="4" fillId="0" borderId="21" xfId="0" applyFont="1" applyBorder="1" applyAlignment="1">
      <alignment horizontal="center" vertical="center"/>
    </xf>
    <xf numFmtId="0" fontId="18" fillId="0" borderId="4" xfId="0" applyFont="1" applyFill="1" applyBorder="1" applyAlignment="1">
      <alignment horizontal="center"/>
    </xf>
    <xf numFmtId="0" fontId="31" fillId="0" borderId="4" xfId="0" applyFont="1" applyFill="1" applyBorder="1" applyAlignment="1"/>
    <xf numFmtId="3" fontId="18" fillId="0" borderId="4" xfId="4" applyNumberFormat="1" applyFont="1" applyFill="1" applyBorder="1"/>
    <xf numFmtId="41" fontId="18" fillId="0" borderId="4" xfId="3" applyFont="1" applyFill="1" applyBorder="1"/>
    <xf numFmtId="3" fontId="18" fillId="0" borderId="22" xfId="0" applyNumberFormat="1" applyFont="1" applyFill="1" applyBorder="1" applyAlignment="1"/>
    <xf numFmtId="0" fontId="18" fillId="0" borderId="1" xfId="0" applyFont="1" applyFill="1" applyBorder="1" applyAlignment="1">
      <alignment horizontal="center"/>
    </xf>
    <xf numFmtId="0" fontId="31" fillId="0" borderId="1" xfId="0" applyFont="1" applyFill="1" applyBorder="1" applyAlignment="1"/>
    <xf numFmtId="3" fontId="18" fillId="0" borderId="1" xfId="4" applyNumberFormat="1" applyFont="1" applyFill="1" applyBorder="1"/>
    <xf numFmtId="41" fontId="18" fillId="0" borderId="1" xfId="3" applyFont="1" applyFill="1" applyBorder="1"/>
    <xf numFmtId="3" fontId="18" fillId="0" borderId="11" xfId="0" applyNumberFormat="1" applyFont="1" applyFill="1" applyBorder="1" applyAlignment="1"/>
    <xf numFmtId="164" fontId="18" fillId="0" borderId="1" xfId="4" applyNumberFormat="1" applyFont="1" applyFill="1" applyBorder="1" applyAlignment="1">
      <alignment wrapText="1"/>
    </xf>
    <xf numFmtId="0" fontId="18" fillId="0" borderId="2" xfId="0" applyFont="1" applyFill="1" applyBorder="1" applyAlignment="1">
      <alignment horizontal="center"/>
    </xf>
    <xf numFmtId="0" fontId="31" fillId="0" borderId="2" xfId="0" applyFont="1" applyFill="1" applyBorder="1" applyAlignment="1"/>
    <xf numFmtId="3" fontId="18" fillId="0" borderId="2" xfId="4" applyNumberFormat="1" applyFont="1" applyFill="1" applyBorder="1"/>
    <xf numFmtId="41" fontId="18" fillId="0" borderId="2" xfId="3" applyFont="1" applyFill="1" applyBorder="1"/>
    <xf numFmtId="3" fontId="18" fillId="0" borderId="20" xfId="0" applyNumberFormat="1" applyFont="1" applyFill="1" applyBorder="1" applyAlignment="1"/>
    <xf numFmtId="0" fontId="18" fillId="0" borderId="8" xfId="0" applyFont="1" applyFill="1" applyBorder="1" applyAlignment="1">
      <alignment horizontal="center"/>
    </xf>
    <xf numFmtId="0" fontId="31" fillId="0" borderId="8" xfId="0" applyFont="1" applyFill="1" applyBorder="1" applyAlignment="1"/>
    <xf numFmtId="3" fontId="18" fillId="0" borderId="8" xfId="4" applyNumberFormat="1" applyFont="1" applyFill="1" applyBorder="1"/>
    <xf numFmtId="41" fontId="18" fillId="0" borderId="8" xfId="3" applyFont="1" applyFill="1" applyBorder="1"/>
    <xf numFmtId="3" fontId="18" fillId="0" borderId="10" xfId="0" applyNumberFormat="1" applyFont="1" applyFill="1" applyBorder="1" applyAlignment="1"/>
    <xf numFmtId="3" fontId="18" fillId="0" borderId="1" xfId="0" applyNumberFormat="1" applyFont="1" applyFill="1" applyBorder="1" applyAlignment="1"/>
    <xf numFmtId="0" fontId="18" fillId="0" borderId="9" xfId="0" applyFont="1" applyFill="1" applyBorder="1" applyAlignment="1">
      <alignment horizontal="center"/>
    </xf>
    <xf numFmtId="0" fontId="31" fillId="0" borderId="9" xfId="0" applyFont="1" applyFill="1" applyBorder="1" applyAlignment="1"/>
    <xf numFmtId="3" fontId="18" fillId="0" borderId="9" xfId="4" applyNumberFormat="1" applyFont="1" applyFill="1" applyBorder="1"/>
    <xf numFmtId="41" fontId="18" fillId="0" borderId="9" xfId="3" applyFont="1" applyFill="1" applyBorder="1"/>
    <xf numFmtId="3" fontId="18" fillId="0" borderId="12" xfId="0" applyNumberFormat="1" applyFont="1" applyFill="1" applyBorder="1" applyAlignment="1"/>
    <xf numFmtId="0" fontId="18" fillId="0" borderId="13" xfId="0" applyFont="1" applyFill="1" applyBorder="1" applyAlignment="1">
      <alignment horizontal="center"/>
    </xf>
    <xf numFmtId="0" fontId="31" fillId="0" borderId="13" xfId="0" applyFont="1" applyFill="1" applyBorder="1" applyAlignment="1"/>
    <xf numFmtId="3" fontId="18" fillId="0" borderId="13" xfId="4" applyNumberFormat="1" applyFont="1" applyFill="1" applyBorder="1"/>
    <xf numFmtId="41" fontId="18" fillId="0" borderId="13" xfId="3" applyFont="1" applyFill="1" applyBorder="1"/>
    <xf numFmtId="3" fontId="18" fillId="0" borderId="14" xfId="0" applyNumberFormat="1" applyFont="1" applyFill="1" applyBorder="1" applyAlignment="1"/>
    <xf numFmtId="3" fontId="33" fillId="3" borderId="16" xfId="0" applyNumberFormat="1" applyFont="1" applyFill="1" applyBorder="1" applyAlignment="1">
      <alignment wrapText="1"/>
    </xf>
    <xf numFmtId="41" fontId="33" fillId="3" borderId="13" xfId="3" applyFont="1" applyFill="1" applyBorder="1" applyAlignment="1">
      <alignment wrapText="1"/>
    </xf>
    <xf numFmtId="3" fontId="33" fillId="3" borderId="18" xfId="0" applyNumberFormat="1" applyFont="1" applyFill="1" applyBorder="1" applyAlignment="1">
      <alignment wrapText="1"/>
    </xf>
    <xf numFmtId="164" fontId="18" fillId="0" borderId="8" xfId="4" applyNumberFormat="1" applyFont="1" applyFill="1" applyBorder="1" applyAlignment="1">
      <alignment wrapText="1"/>
    </xf>
    <xf numFmtId="164" fontId="18" fillId="0" borderId="10" xfId="0" applyNumberFormat="1" applyFont="1" applyFill="1" applyBorder="1" applyAlignment="1"/>
    <xf numFmtId="164" fontId="18" fillId="0" borderId="11" xfId="0" applyNumberFormat="1" applyFont="1" applyFill="1" applyBorder="1" applyAlignment="1"/>
    <xf numFmtId="164" fontId="18" fillId="0" borderId="12" xfId="0" applyNumberFormat="1" applyFont="1" applyFill="1" applyBorder="1" applyAlignment="1"/>
    <xf numFmtId="3" fontId="18" fillId="0" borderId="8" xfId="0" applyNumberFormat="1" applyFont="1" applyFill="1" applyBorder="1" applyAlignment="1"/>
    <xf numFmtId="16" fontId="0" fillId="0" borderId="1" xfId="0" applyNumberFormat="1" applyBorder="1" applyAlignment="1">
      <alignment horizontal="center" vertical="center"/>
    </xf>
    <xf numFmtId="0" fontId="4" fillId="0" borderId="4" xfId="0" applyFont="1" applyBorder="1" applyAlignment="1">
      <alignment horizontal="center" vertical="center" wrapText="1"/>
    </xf>
    <xf numFmtId="0" fontId="0" fillId="0" borderId="1" xfId="0" applyBorder="1" applyAlignment="1">
      <alignment vertical="center" wrapText="1"/>
    </xf>
    <xf numFmtId="14" fontId="15" fillId="2" borderId="1" xfId="0" applyNumberFormat="1" applyFont="1" applyFill="1" applyBorder="1" applyAlignment="1">
      <alignment horizontal="center" wrapText="1"/>
    </xf>
    <xf numFmtId="0" fontId="0" fillId="0" borderId="0" xfId="0" applyAlignment="1"/>
    <xf numFmtId="41" fontId="0" fillId="0" borderId="1" xfId="3" applyFont="1" applyBorder="1" applyAlignment="1">
      <alignment vertical="center"/>
    </xf>
    <xf numFmtId="0" fontId="0" fillId="0" borderId="1" xfId="0" applyBorder="1" applyAlignment="1">
      <alignment horizontal="right" vertical="center"/>
    </xf>
    <xf numFmtId="0" fontId="0" fillId="0" borderId="1" xfId="0" applyBorder="1" applyAlignment="1">
      <alignment vertical="center"/>
    </xf>
    <xf numFmtId="0" fontId="0" fillId="0" borderId="1" xfId="0" applyFill="1" applyBorder="1" applyAlignment="1">
      <alignment horizontal="center" vertical="center"/>
    </xf>
    <xf numFmtId="10" fontId="0" fillId="0" borderId="1" xfId="0" applyNumberFormat="1" applyFill="1" applyBorder="1" applyAlignment="1">
      <alignment horizontal="center" vertical="center"/>
    </xf>
    <xf numFmtId="3" fontId="0" fillId="0" borderId="1" xfId="0" applyNumberFormat="1" applyFill="1" applyBorder="1">
      <alignment vertical="center"/>
    </xf>
    <xf numFmtId="0" fontId="25" fillId="0" borderId="0" xfId="0" applyFont="1" applyFill="1">
      <alignment vertical="center"/>
    </xf>
    <xf numFmtId="0" fontId="20" fillId="0" borderId="0" xfId="0" applyFont="1" applyFill="1">
      <alignment vertical="center"/>
    </xf>
    <xf numFmtId="0" fontId="14" fillId="0" borderId="1" xfId="1" applyFill="1" applyBorder="1" applyAlignment="1">
      <alignment vertical="center" wrapText="1"/>
    </xf>
    <xf numFmtId="0" fontId="0" fillId="0" borderId="0" xfId="0" applyBorder="1" applyAlignment="1">
      <alignment vertical="center"/>
    </xf>
    <xf numFmtId="0" fontId="32" fillId="0" borderId="0" xfId="0" applyFont="1" applyFill="1" applyBorder="1" applyAlignment="1">
      <alignment horizontal="center" wrapText="1"/>
    </xf>
    <xf numFmtId="3" fontId="33" fillId="0" borderId="0" xfId="0" applyNumberFormat="1" applyFont="1" applyFill="1" applyBorder="1" applyAlignment="1">
      <alignment wrapText="1"/>
    </xf>
    <xf numFmtId="3" fontId="33" fillId="3" borderId="13" xfId="0" applyNumberFormat="1" applyFont="1" applyFill="1" applyBorder="1" applyAlignment="1">
      <alignment wrapText="1"/>
    </xf>
    <xf numFmtId="3" fontId="33" fillId="3" borderId="14" xfId="0" applyNumberFormat="1" applyFont="1" applyFill="1" applyBorder="1" applyAlignment="1">
      <alignment wrapText="1"/>
    </xf>
    <xf numFmtId="0" fontId="3" fillId="0" borderId="1" xfId="0" quotePrefix="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5" xfId="0" applyFont="1" applyBorder="1" applyAlignment="1">
      <alignment horizontal="center" vertical="center"/>
    </xf>
    <xf numFmtId="0" fontId="0" fillId="0" borderId="7" xfId="0"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Border="1" applyAlignment="1">
      <alignment vertical="center"/>
    </xf>
    <xf numFmtId="14" fontId="0" fillId="0" borderId="1" xfId="0" applyNumberFormat="1" applyBorder="1" applyAlignment="1">
      <alignment horizontal="center" vertical="center"/>
    </xf>
    <xf numFmtId="0" fontId="0" fillId="0" borderId="6" xfId="0" applyBorder="1" applyAlignment="1">
      <alignment horizontal="center" vertical="center"/>
    </xf>
    <xf numFmtId="0" fontId="2" fillId="0" borderId="1" xfId="0" applyFont="1" applyBorder="1" applyAlignment="1">
      <alignment horizontal="center" vertical="center" wrapText="1"/>
    </xf>
    <xf numFmtId="0" fontId="4" fillId="0" borderId="1" xfId="0" applyFont="1" applyBorder="1" applyAlignment="1">
      <alignment horizontal="center" vertical="center"/>
    </xf>
    <xf numFmtId="0" fontId="18" fillId="0" borderId="1" xfId="0" applyFont="1" applyBorder="1">
      <alignment vertical="center"/>
    </xf>
    <xf numFmtId="0" fontId="18" fillId="0" borderId="1" xfId="0" applyFont="1" applyBorder="1" applyAlignment="1">
      <alignment horizontal="left" vertical="center" wrapText="1"/>
    </xf>
    <xf numFmtId="0" fontId="18" fillId="0" borderId="1" xfId="0" applyFont="1" applyBorder="1" applyAlignment="1">
      <alignment vertical="center" wrapText="1"/>
    </xf>
    <xf numFmtId="0" fontId="18" fillId="0" borderId="0" xfId="0" applyFont="1" applyBorder="1" applyAlignment="1">
      <alignment horizontal="center" vertical="center"/>
    </xf>
    <xf numFmtId="0" fontId="18" fillId="0" borderId="0" xfId="0" applyFont="1" applyBorder="1" applyAlignment="1">
      <alignment vertical="center" wrapText="1"/>
    </xf>
    <xf numFmtId="165" fontId="18" fillId="0" borderId="0" xfId="3" applyNumberFormat="1" applyFont="1" applyBorder="1" applyAlignment="1">
      <alignment vertical="center"/>
    </xf>
    <xf numFmtId="0" fontId="18" fillId="0" borderId="0" xfId="0" applyFont="1" applyBorder="1" applyAlignment="1">
      <alignment horizontal="left" vertical="center" wrapText="1"/>
    </xf>
    <xf numFmtId="0" fontId="14" fillId="0" borderId="0" xfId="1" applyBorder="1" applyAlignment="1">
      <alignment vertical="center" wrapText="1"/>
    </xf>
    <xf numFmtId="0" fontId="13"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9" fontId="17" fillId="0" borderId="1" xfId="0" applyNumberFormat="1" applyFont="1" applyBorder="1" applyAlignment="1">
      <alignment horizontal="center" vertical="center" wrapText="1"/>
    </xf>
    <xf numFmtId="0" fontId="17" fillId="0" borderId="1" xfId="0" applyFont="1" applyBorder="1">
      <alignment vertical="center"/>
    </xf>
    <xf numFmtId="10" fontId="0" fillId="0" borderId="1" xfId="0" applyNumberFormat="1" applyBorder="1" applyAlignment="1">
      <alignment horizontal="center" vertical="center"/>
    </xf>
    <xf numFmtId="0" fontId="2" fillId="0" borderId="1" xfId="0" applyFont="1" applyBorder="1" applyAlignment="1">
      <alignment horizontal="center" vertical="center"/>
    </xf>
    <xf numFmtId="3" fontId="0" fillId="0" borderId="1" xfId="0" applyNumberFormat="1" applyBorder="1">
      <alignment vertical="center"/>
    </xf>
    <xf numFmtId="14" fontId="15" fillId="2" borderId="1" xfId="0" applyNumberFormat="1" applyFont="1" applyFill="1" applyBorder="1" applyAlignment="1">
      <alignment horizontal="center" vertical="center" wrapText="1"/>
    </xf>
    <xf numFmtId="0" fontId="17" fillId="0" borderId="1" xfId="0" applyFont="1" applyBorder="1" applyAlignment="1">
      <alignment horizontal="left" vertical="center" wrapText="1"/>
    </xf>
    <xf numFmtId="0" fontId="2" fillId="0" borderId="1" xfId="0" applyFont="1" applyBorder="1" applyAlignment="1">
      <alignment horizontal="left"/>
    </xf>
    <xf numFmtId="0" fontId="0" fillId="0" borderId="1" xfId="0" applyBorder="1" applyAlignment="1">
      <alignment horizontal="left"/>
    </xf>
    <xf numFmtId="0" fontId="2" fillId="0" borderId="1" xfId="0" applyFont="1" applyBorder="1" applyAlignment="1">
      <alignment horizontal="left" vertical="center"/>
    </xf>
    <xf numFmtId="0" fontId="17" fillId="0" borderId="1" xfId="0" applyFont="1" applyBorder="1" applyAlignment="1">
      <alignment horizontal="center" vertical="center"/>
    </xf>
    <xf numFmtId="0" fontId="2" fillId="0" borderId="2" xfId="0" applyFont="1" applyBorder="1" applyAlignment="1">
      <alignment vertical="top" wrapText="1"/>
    </xf>
    <xf numFmtId="0" fontId="17" fillId="0" borderId="2" xfId="0" applyFont="1" applyBorder="1" applyAlignment="1">
      <alignment horizontal="center" vertical="center"/>
    </xf>
    <xf numFmtId="0" fontId="0" fillId="0" borderId="2" xfId="0" applyBorder="1" applyAlignment="1">
      <alignment vertical="center" wrapText="1"/>
    </xf>
    <xf numFmtId="0" fontId="17" fillId="0" borderId="1" xfId="0" applyFont="1" applyFill="1" applyBorder="1" applyAlignment="1">
      <alignment horizontal="center" vertical="center"/>
    </xf>
    <xf numFmtId="165" fontId="18" fillId="0" borderId="1" xfId="3" applyNumberFormat="1" applyFont="1" applyBorder="1" applyAlignment="1">
      <alignment horizontal="right" vertical="center"/>
    </xf>
    <xf numFmtId="0" fontId="18" fillId="0" borderId="1" xfId="0" applyFont="1" applyBorder="1" applyAlignment="1">
      <alignment horizontal="left" vertical="center"/>
    </xf>
    <xf numFmtId="3" fontId="18" fillId="0" borderId="1" xfId="0" applyNumberFormat="1" applyFont="1" applyBorder="1" applyAlignment="1">
      <alignment horizontal="center" vertical="center"/>
    </xf>
    <xf numFmtId="0" fontId="0" fillId="0" borderId="1" xfId="0" applyBorder="1" applyAlignment="1">
      <alignment horizontal="center"/>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5" xfId="0" applyFont="1" applyFill="1" applyBorder="1" applyAlignment="1">
      <alignment horizontal="center" vertical="center"/>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5" xfId="0"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30" fillId="3" borderId="15" xfId="0" applyFont="1" applyFill="1" applyBorder="1" applyAlignment="1">
      <alignment horizontal="center" wrapText="1"/>
    </xf>
    <xf numFmtId="0" fontId="30" fillId="3" borderId="16" xfId="0" applyFont="1" applyFill="1" applyBorder="1" applyAlignment="1">
      <alignment horizontal="center" wrapText="1"/>
    </xf>
    <xf numFmtId="0" fontId="30" fillId="3" borderId="18" xfId="0" applyFont="1" applyFill="1" applyBorder="1" applyAlignment="1">
      <alignment horizont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32" fillId="3" borderId="15" xfId="0" applyFont="1" applyFill="1" applyBorder="1" applyAlignment="1">
      <alignment horizontal="center" wrapText="1"/>
    </xf>
    <xf numFmtId="0" fontId="32" fillId="3" borderId="16" xfId="0" applyFont="1" applyFill="1" applyBorder="1" applyAlignment="1">
      <alignment horizontal="center" wrapText="1"/>
    </xf>
    <xf numFmtId="0" fontId="32" fillId="3" borderId="17" xfId="0" applyFont="1" applyFill="1" applyBorder="1" applyAlignment="1">
      <alignment horizontal="center" wrapText="1"/>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14" fillId="0" borderId="2" xfId="1" applyBorder="1" applyAlignment="1">
      <alignment horizontal="center" vertical="center" wrapText="1"/>
    </xf>
    <xf numFmtId="0" fontId="14" fillId="0" borderId="3" xfId="1" applyBorder="1" applyAlignment="1">
      <alignment horizontal="center" vertical="center" wrapText="1"/>
    </xf>
    <xf numFmtId="0" fontId="14" fillId="0" borderId="4" xfId="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5" xfId="0" applyFont="1" applyBorder="1" applyAlignment="1">
      <alignment horizontal="center" vertical="center" wrapText="1"/>
    </xf>
    <xf numFmtId="0" fontId="16" fillId="4" borderId="6"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5" xfId="0" applyFont="1" applyFill="1" applyBorder="1" applyAlignment="1">
      <alignment horizontal="center" vertical="center"/>
    </xf>
    <xf numFmtId="0" fontId="16" fillId="4" borderId="1" xfId="0" applyFont="1" applyFill="1" applyBorder="1" applyAlignment="1">
      <alignment horizontal="center" vertical="center"/>
    </xf>
    <xf numFmtId="0" fontId="20" fillId="0" borderId="0" xfId="0" applyFont="1" applyAlignment="1">
      <alignment horizontal="center" wrapText="1"/>
    </xf>
    <xf numFmtId="0" fontId="16" fillId="0" borderId="0" xfId="0" applyFont="1" applyAlignment="1">
      <alignment horizontal="center" wrapText="1"/>
    </xf>
    <xf numFmtId="0" fontId="11" fillId="4" borderId="1" xfId="0" applyFont="1" applyFill="1" applyBorder="1" applyAlignment="1">
      <alignment horizontal="center" vertical="center"/>
    </xf>
    <xf numFmtId="0" fontId="20" fillId="0" borderId="0" xfId="0" applyFont="1" applyAlignment="1">
      <alignment horizontal="left" vertical="center"/>
    </xf>
    <xf numFmtId="0" fontId="4" fillId="0" borderId="6" xfId="0" quotePrefix="1" applyFont="1" applyBorder="1" applyAlignment="1">
      <alignment horizontal="center" vertical="center"/>
    </xf>
    <xf numFmtId="0" fontId="4" fillId="0" borderId="7" xfId="0" quotePrefix="1" applyFont="1" applyBorder="1" applyAlignment="1">
      <alignment horizontal="center" vertical="center"/>
    </xf>
    <xf numFmtId="0" fontId="4" fillId="0" borderId="5" xfId="0" quotePrefix="1" applyFont="1" applyBorder="1" applyAlignment="1">
      <alignment horizontal="center" vertical="center"/>
    </xf>
    <xf numFmtId="0" fontId="32" fillId="3" borderId="21" xfId="0" applyFont="1" applyFill="1" applyBorder="1" applyAlignment="1">
      <alignment horizontal="center" wrapText="1"/>
    </xf>
    <xf numFmtId="0" fontId="32" fillId="3" borderId="13" xfId="0" applyFont="1" applyFill="1" applyBorder="1" applyAlignment="1">
      <alignment horizontal="center" wrapText="1"/>
    </xf>
    <xf numFmtId="0" fontId="33" fillId="3" borderId="15" xfId="0" applyFont="1" applyFill="1" applyBorder="1" applyAlignment="1">
      <alignment horizontal="center"/>
    </xf>
    <xf numFmtId="0" fontId="33" fillId="3" borderId="16" xfId="0" applyFont="1" applyFill="1" applyBorder="1" applyAlignment="1">
      <alignment horizontal="center"/>
    </xf>
    <xf numFmtId="0" fontId="33" fillId="3" borderId="18" xfId="0" applyFont="1" applyFill="1" applyBorder="1" applyAlignment="1">
      <alignment horizont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26" fillId="0" borderId="0" xfId="0" applyFont="1" applyAlignment="1">
      <alignment horizontal="center" vertical="center"/>
    </xf>
    <xf numFmtId="0" fontId="9" fillId="0" borderId="0" xfId="0" applyFont="1" applyAlignment="1">
      <alignment horizontal="center" vertical="center"/>
    </xf>
    <xf numFmtId="0" fontId="20" fillId="5" borderId="1" xfId="0" applyFont="1" applyFill="1" applyBorder="1" applyAlignment="1">
      <alignment horizontal="center" vertical="center"/>
    </xf>
    <xf numFmtId="0" fontId="20" fillId="5" borderId="1" xfId="0" applyFont="1" applyFill="1" applyBorder="1" applyAlignment="1">
      <alignment horizontal="center" vertical="center" wrapText="1"/>
    </xf>
    <xf numFmtId="0" fontId="8" fillId="0" borderId="0" xfId="0" applyFont="1" applyBorder="1" applyAlignment="1">
      <alignment horizontal="left" vertical="center"/>
    </xf>
    <xf numFmtId="0" fontId="14" fillId="0" borderId="1" xfId="1" applyBorder="1" applyAlignment="1">
      <alignment horizontal="center" vertical="center" wrapText="1"/>
    </xf>
    <xf numFmtId="0" fontId="4" fillId="0" borderId="1" xfId="0" applyFont="1" applyBorder="1" applyAlignment="1">
      <alignment horizontal="center" vertical="top" wrapText="1"/>
    </xf>
    <xf numFmtId="0" fontId="6" fillId="0" borderId="1" xfId="0" applyFont="1" applyBorder="1" applyAlignment="1">
      <alignment horizontal="center" vertical="top" wrapText="1"/>
    </xf>
    <xf numFmtId="0" fontId="18" fillId="0" borderId="1" xfId="0" applyFont="1" applyBorder="1" applyAlignment="1">
      <alignment horizontal="center" wrapText="1"/>
    </xf>
    <xf numFmtId="0" fontId="25" fillId="0" borderId="0" xfId="0" applyFont="1" applyAlignment="1">
      <alignment horizontal="left" vertical="center"/>
    </xf>
    <xf numFmtId="0" fontId="13" fillId="0" borderId="2" xfId="0" applyFont="1" applyBorder="1" applyAlignment="1">
      <alignment horizontal="center" vertical="center" wrapText="1"/>
    </xf>
    <xf numFmtId="0" fontId="13" fillId="0" borderId="4" xfId="0"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171" fontId="22" fillId="0" borderId="0" xfId="0" applyNumberFormat="1" applyFont="1" applyFill="1" applyBorder="1" applyAlignment="1">
      <alignment wrapText="1"/>
    </xf>
    <xf numFmtId="175" fontId="22" fillId="0" borderId="0" xfId="3" applyNumberFormat="1" applyFont="1" applyFill="1" applyBorder="1" applyAlignment="1">
      <alignment wrapText="1"/>
    </xf>
  </cellXfs>
  <cellStyles count="5">
    <cellStyle name="Hipervínculo" xfId="1" builtinId="8"/>
    <cellStyle name="Millares [0]" xfId="3" builtinId="6"/>
    <cellStyle name="Normal" xfId="0" builtinId="0"/>
    <cellStyle name="Normal 2" xfId="4"/>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PY"/>
              <a:t>Programas Institucionales ejecutados</a:t>
            </a:r>
          </a:p>
        </c:rich>
      </c:tx>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PY"/>
        </a:p>
      </c:txPr>
    </c:title>
    <c:autoTitleDeleted val="0"/>
    <c:plotArea>
      <c:layout/>
      <c:barChart>
        <c:barDir val="col"/>
        <c:grouping val="clustered"/>
        <c:varyColors val="0"/>
        <c:ser>
          <c:idx val="0"/>
          <c:order val="0"/>
          <c:spPr>
            <a:solidFill>
              <a:schemeClr val="accent2">
                <a:alpha val="85000"/>
              </a:schemeClr>
            </a:solidFill>
            <a:ln w="9525" cap="flat" cmpd="sng" algn="ctr">
              <a:solidFill>
                <a:schemeClr val="lt1">
                  <a:alpha val="50000"/>
                </a:schemeClr>
              </a:solidFill>
              <a:round/>
            </a:ln>
            <a:effectLst/>
          </c:spPr>
          <c:invertIfNegative val="0"/>
          <c:dLbls>
            <c:dLbl>
              <c:idx val="0"/>
              <c:layout>
                <c:manualLayout>
                  <c:x val="0"/>
                  <c:y val="1.2988747693667004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0"/>
                  <c:y val="2.7324133988201969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5.0925337632079971E-17"/>
                  <c:y val="1.9703230165536177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1.0185067526415994E-16"/>
                  <c:y val="3.2904550297549379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0"/>
                  <c:y val="1.3102570099529578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0"/>
                  <c:y val="2.630389023154284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0"/>
                  <c:y val="3.2904550297549441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0"/>
                  <c:y val="3.9505210363555983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8"/>
              <c:layout>
                <c:manualLayout>
                  <c:x val="4.2127442479454637E-3"/>
                  <c:y val="3.2904550297549441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9"/>
              <c:layout>
                <c:manualLayout>
                  <c:x val="-2.1063721239729248E-3"/>
                  <c:y val="3.2904550297549379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10"/>
              <c:layout>
                <c:manualLayout>
                  <c:x val="0"/>
                  <c:y val="3.2904550297549406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11"/>
              <c:layout>
                <c:manualLayout>
                  <c:x val="0"/>
                  <c:y val="3.2904550297549441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PY"/>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Hoja1!$A$89:$A$100</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Hoja1!$D$89:$D$100</c:f>
              <c:numCache>
                <c:formatCode>0.00%</c:formatCode>
                <c:ptCount val="12"/>
                <c:pt idx="0">
                  <c:v>6.0100000000000001E-2</c:v>
                </c:pt>
                <c:pt idx="1">
                  <c:v>0.1154</c:v>
                </c:pt>
                <c:pt idx="2">
                  <c:v>0.18990000000000001</c:v>
                </c:pt>
                <c:pt idx="3">
                  <c:v>0.22120000000000001</c:v>
                </c:pt>
                <c:pt idx="4">
                  <c:v>0.27879999999999999</c:v>
                </c:pt>
                <c:pt idx="5">
                  <c:v>0.37259999999999999</c:v>
                </c:pt>
                <c:pt idx="6">
                  <c:v>0.5</c:v>
                </c:pt>
                <c:pt idx="7">
                  <c:v>0.55049999999999999</c:v>
                </c:pt>
                <c:pt idx="8">
                  <c:v>0.60099999999999998</c:v>
                </c:pt>
                <c:pt idx="9">
                  <c:v>0.64180000000000004</c:v>
                </c:pt>
                <c:pt idx="10">
                  <c:v>0.68269999999999997</c:v>
                </c:pt>
                <c:pt idx="11">
                  <c:v>0.75719999999999998</c:v>
                </c:pt>
              </c:numCache>
            </c:numRef>
          </c:val>
        </c:ser>
        <c:dLbls>
          <c:dLblPos val="inEnd"/>
          <c:showLegendKey val="0"/>
          <c:showVal val="1"/>
          <c:showCatName val="0"/>
          <c:showSerName val="0"/>
          <c:showPercent val="0"/>
          <c:showBubbleSize val="0"/>
        </c:dLbls>
        <c:gapWidth val="65"/>
        <c:axId val="-1438239760"/>
        <c:axId val="-1438239216"/>
      </c:barChart>
      <c:catAx>
        <c:axId val="-1438239760"/>
        <c:scaling>
          <c:orientation val="minMax"/>
        </c:scaling>
        <c:delete val="0"/>
        <c:axPos val="b"/>
        <c:title>
          <c:tx>
            <c:rich>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r>
                  <a:rPr lang="es-PY">
                    <a:solidFill>
                      <a:sysClr val="windowText" lastClr="000000"/>
                    </a:solidFill>
                  </a:rPr>
                  <a:t>Mes</a:t>
                </a:r>
              </a:p>
            </c:rich>
          </c:tx>
          <c:layout/>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PY"/>
            </a:p>
          </c:txPr>
        </c:title>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ysClr val="windowText" lastClr="000000"/>
                </a:solidFill>
                <a:latin typeface="+mn-lt"/>
                <a:ea typeface="+mn-ea"/>
                <a:cs typeface="+mn-cs"/>
              </a:defRPr>
            </a:pPr>
            <a:endParaRPr lang="es-PY"/>
          </a:p>
        </c:txPr>
        <c:crossAx val="-1438239216"/>
        <c:crosses val="autoZero"/>
        <c:auto val="1"/>
        <c:lblAlgn val="ctr"/>
        <c:lblOffset val="100"/>
        <c:noMultiLvlLbl val="0"/>
      </c:catAx>
      <c:valAx>
        <c:axId val="-1438239216"/>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 sourceLinked="1"/>
        <c:majorTickMark val="none"/>
        <c:minorTickMark val="none"/>
        <c:tickLblPos val="nextTo"/>
        <c:crossAx val="-1438239760"/>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PY"/>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ysClr val="windowText" lastClr="000000"/>
                </a:solidFill>
                <a:latin typeface="+mn-lt"/>
                <a:ea typeface="+mn-ea"/>
                <a:cs typeface="+mn-cs"/>
              </a:defRPr>
            </a:pPr>
            <a:r>
              <a:rPr lang="es-PY">
                <a:solidFill>
                  <a:sysClr val="windowText" lastClr="000000"/>
                </a:solidFill>
              </a:rPr>
              <a:t>Servicios Misionales</a:t>
            </a:r>
          </a:p>
        </c:rich>
      </c:tx>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mn-lt"/>
              <a:ea typeface="+mn-ea"/>
              <a:cs typeface="+mn-cs"/>
            </a:defRPr>
          </a:pPr>
          <a:endParaRPr lang="es-PY"/>
        </a:p>
      </c:txPr>
    </c:title>
    <c:autoTitleDeleted val="0"/>
    <c:plotArea>
      <c:layout/>
      <c:barChart>
        <c:barDir val="col"/>
        <c:grouping val="clustered"/>
        <c:varyColors val="0"/>
        <c:ser>
          <c:idx val="0"/>
          <c:order val="0"/>
          <c:tx>
            <c:strRef>
              <c:f>Hoja1!$B$118</c:f>
              <c:strCache>
                <c:ptCount val="1"/>
                <c:pt idx="0">
                  <c:v>Supervisión</c:v>
                </c:pt>
              </c:strCache>
            </c:strRef>
          </c:tx>
          <c:spPr>
            <a:solidFill>
              <a:schemeClr val="accent1">
                <a:alpha val="85000"/>
              </a:schemeClr>
            </a:solidFill>
            <a:ln w="9525" cap="flat" cmpd="sng" algn="ctr">
              <a:solidFill>
                <a:schemeClr val="lt1">
                  <a:alpha val="50000"/>
                </a:schemeClr>
              </a:solidFill>
              <a:round/>
            </a:ln>
            <a:effectLst/>
          </c:spPr>
          <c:invertIfNegative val="0"/>
          <c:dLbls>
            <c:dLbl>
              <c:idx val="0"/>
              <c:layout>
                <c:manualLayout>
                  <c:x val="-2.5462668816039986E-17"/>
                  <c:y val="4.5603674540681564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PY"/>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Hoja1!$F$118</c:f>
              <c:numCache>
                <c:formatCode>0%</c:formatCode>
                <c:ptCount val="1"/>
                <c:pt idx="0">
                  <c:v>0.86858974358974361</c:v>
                </c:pt>
              </c:numCache>
            </c:numRef>
          </c:val>
        </c:ser>
        <c:ser>
          <c:idx val="1"/>
          <c:order val="1"/>
          <c:tx>
            <c:strRef>
              <c:f>Hoja1!$B$119</c:f>
              <c:strCache>
                <c:ptCount val="1"/>
                <c:pt idx="0">
                  <c:v>Fiscalización</c:v>
                </c:pt>
              </c:strCache>
            </c:strRef>
          </c:tx>
          <c:spPr>
            <a:solidFill>
              <a:schemeClr val="accent2">
                <a:alpha val="85000"/>
              </a:schemeClr>
            </a:solidFill>
            <a:ln w="9525" cap="flat" cmpd="sng" algn="ctr">
              <a:solidFill>
                <a:schemeClr val="lt1">
                  <a:alpha val="50000"/>
                </a:schemeClr>
              </a:solidFill>
              <a:round/>
            </a:ln>
            <a:effectLst/>
          </c:spPr>
          <c:invertIfNegative val="0"/>
          <c:dLbls>
            <c:dLbl>
              <c:idx val="0"/>
              <c:layout>
                <c:manualLayout>
                  <c:x val="0"/>
                  <c:y val="-4.6988918051910182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PY"/>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Hoja1!$F$119</c:f>
              <c:numCache>
                <c:formatCode>0%</c:formatCode>
                <c:ptCount val="1"/>
                <c:pt idx="0">
                  <c:v>3.2307692307692308</c:v>
                </c:pt>
              </c:numCache>
            </c:numRef>
          </c:val>
        </c:ser>
        <c:ser>
          <c:idx val="2"/>
          <c:order val="2"/>
          <c:tx>
            <c:strRef>
              <c:f>Hoja1!$B$120</c:f>
              <c:strCache>
                <c:ptCount val="1"/>
                <c:pt idx="0">
                  <c:v>Intervención</c:v>
                </c:pt>
              </c:strCache>
            </c:strRef>
          </c:tx>
          <c:spPr>
            <a:solidFill>
              <a:schemeClr val="accent3">
                <a:alpha val="85000"/>
              </a:schemeClr>
            </a:solidFill>
            <a:ln w="9525" cap="flat" cmpd="sng" algn="ctr">
              <a:solidFill>
                <a:schemeClr val="lt1">
                  <a:alpha val="50000"/>
                </a:schemeClr>
              </a:solidFill>
              <a:round/>
            </a:ln>
            <a:effectLst/>
          </c:spPr>
          <c:invertIfNegative val="0"/>
          <c:dLbls>
            <c:dLbl>
              <c:idx val="0"/>
              <c:layout>
                <c:manualLayout>
                  <c:x val="1.0185067526415994E-16"/>
                  <c:y val="-9.3285214348207326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PY"/>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Hoja1!$F$120</c:f>
              <c:numCache>
                <c:formatCode>0%</c:formatCode>
                <c:ptCount val="1"/>
                <c:pt idx="0">
                  <c:v>2</c:v>
                </c:pt>
              </c:numCache>
            </c:numRef>
          </c:val>
        </c:ser>
        <c:dLbls>
          <c:dLblPos val="inEnd"/>
          <c:showLegendKey val="0"/>
          <c:showVal val="1"/>
          <c:showCatName val="0"/>
          <c:showSerName val="0"/>
          <c:showPercent val="0"/>
          <c:showBubbleSize val="0"/>
        </c:dLbls>
        <c:gapWidth val="65"/>
        <c:axId val="-1438234864"/>
        <c:axId val="-1438249552"/>
      </c:barChart>
      <c:catAx>
        <c:axId val="-1438234864"/>
        <c:scaling>
          <c:orientation val="minMax"/>
        </c:scaling>
        <c:delete val="1"/>
        <c:axPos val="b"/>
        <c:numFmt formatCode="General" sourceLinked="1"/>
        <c:majorTickMark val="none"/>
        <c:minorTickMark val="none"/>
        <c:tickLblPos val="nextTo"/>
        <c:crossAx val="-1438249552"/>
        <c:crosses val="autoZero"/>
        <c:auto val="1"/>
        <c:lblAlgn val="ctr"/>
        <c:lblOffset val="100"/>
        <c:noMultiLvlLbl val="0"/>
      </c:catAx>
      <c:valAx>
        <c:axId val="-1438249552"/>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1438234864"/>
        <c:crosses val="autoZero"/>
        <c:crossBetween val="between"/>
      </c:valAx>
      <c:spPr>
        <a:noFill/>
        <a:ln>
          <a:noFill/>
        </a:ln>
        <a:effectLst/>
      </c:spPr>
    </c:plotArea>
    <c:legend>
      <c:legendPos val="b"/>
      <c:layout>
        <c:manualLayout>
          <c:xMode val="edge"/>
          <c:yMode val="edge"/>
          <c:x val="0.11639654418197726"/>
          <c:y val="0.89409667541557303"/>
          <c:w val="0.74220669291338581"/>
          <c:h val="7.8125546806649168E-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s-PY"/>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PY"/>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ysClr val="windowText" lastClr="000000"/>
                </a:solidFill>
                <a:latin typeface="+mn-lt"/>
                <a:ea typeface="+mn-ea"/>
                <a:cs typeface="+mn-cs"/>
              </a:defRPr>
            </a:pPr>
            <a:r>
              <a:rPr lang="es-PY">
                <a:solidFill>
                  <a:sysClr val="windowText" lastClr="000000"/>
                </a:solidFill>
              </a:rPr>
              <a:t>EJECUCIÓN ÁREA ADMINISTRATIVA</a:t>
            </a:r>
          </a:p>
        </c:rich>
      </c:tx>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mn-lt"/>
              <a:ea typeface="+mn-ea"/>
              <a:cs typeface="+mn-cs"/>
            </a:defRPr>
          </a:pPr>
          <a:endParaRPr lang="es-PY"/>
        </a:p>
      </c:txPr>
    </c:title>
    <c:autoTitleDeleted val="0"/>
    <c:plotArea>
      <c:layout/>
      <c:barChart>
        <c:barDir val="col"/>
        <c:grouping val="clustered"/>
        <c:varyColors val="0"/>
        <c:ser>
          <c:idx val="0"/>
          <c:order val="0"/>
          <c:spPr>
            <a:solidFill>
              <a:schemeClr val="accent1">
                <a:alpha val="85000"/>
              </a:schemeClr>
            </a:solidFill>
            <a:ln w="9525" cap="flat" cmpd="sng" algn="ctr">
              <a:solidFill>
                <a:schemeClr val="lt1">
                  <a:alpha val="50000"/>
                </a:schemeClr>
              </a:solidFill>
              <a:round/>
            </a:ln>
            <a:effectLst/>
          </c:spPr>
          <c:invertIfNegative val="0"/>
          <c:dLbls>
            <c:dLbl>
              <c:idx val="0"/>
              <c:layout>
                <c:manualLayout>
                  <c:x val="2.7777777777777267E-3"/>
                  <c:y val="-1.8587780694079927E-2"/>
                </c:manualLayout>
              </c:layout>
              <c:tx>
                <c:rich>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r>
                      <a:rPr lang="en-US">
                        <a:solidFill>
                          <a:sysClr val="windowText" lastClr="000000"/>
                        </a:solidFill>
                      </a:rPr>
                      <a:t>100%</a:t>
                    </a:r>
                  </a:p>
                </c:rich>
              </c:tx>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PY"/>
                </a:p>
              </c:txPr>
              <c:dLblPos val="outEnd"/>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0"/>
                  <c:y val="-2.3217410323709622E-2"/>
                </c:manualLayout>
              </c:layout>
              <c:tx>
                <c:rich>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r>
                      <a:rPr lang="en-US">
                        <a:solidFill>
                          <a:sysClr val="windowText" lastClr="000000"/>
                        </a:solidFill>
                      </a:rPr>
                      <a:t>68%</a:t>
                    </a:r>
                  </a:p>
                </c:rich>
              </c:tx>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PY"/>
                </a:p>
              </c:txPr>
              <c:dLblPos val="outEnd"/>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PY"/>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(Hoja1!$D$154,Hoja1!$E$154)</c:f>
              <c:strCache>
                <c:ptCount val="2"/>
                <c:pt idx="0">
                  <c:v>Presupuestado</c:v>
                </c:pt>
                <c:pt idx="1">
                  <c:v>Ejecutado</c:v>
                </c:pt>
              </c:strCache>
            </c:strRef>
          </c:cat>
          <c:val>
            <c:numRef>
              <c:f>(Hoja1!$D$192,Hoja1!$E$192)</c:f>
              <c:numCache>
                <c:formatCode>#,##0</c:formatCode>
                <c:ptCount val="2"/>
                <c:pt idx="0">
                  <c:v>26438745722</c:v>
                </c:pt>
                <c:pt idx="1">
                  <c:v>17993419404</c:v>
                </c:pt>
              </c:numCache>
            </c:numRef>
          </c:val>
        </c:ser>
        <c:dLbls>
          <c:dLblPos val="inEnd"/>
          <c:showLegendKey val="0"/>
          <c:showVal val="1"/>
          <c:showCatName val="0"/>
          <c:showSerName val="0"/>
          <c:showPercent val="0"/>
          <c:showBubbleSize val="0"/>
        </c:dLbls>
        <c:gapWidth val="65"/>
        <c:axId val="-1438246288"/>
        <c:axId val="-1438248464"/>
      </c:barChart>
      <c:catAx>
        <c:axId val="-143824628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ysClr val="windowText" lastClr="000000"/>
                </a:solidFill>
                <a:latin typeface="+mn-lt"/>
                <a:ea typeface="+mn-ea"/>
                <a:cs typeface="+mn-cs"/>
              </a:defRPr>
            </a:pPr>
            <a:endParaRPr lang="es-PY"/>
          </a:p>
        </c:txPr>
        <c:crossAx val="-1438248464"/>
        <c:crosses val="autoZero"/>
        <c:auto val="1"/>
        <c:lblAlgn val="ctr"/>
        <c:lblOffset val="100"/>
        <c:noMultiLvlLbl val="0"/>
      </c:catAx>
      <c:valAx>
        <c:axId val="-1438248464"/>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1438246288"/>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PY"/>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ysClr val="windowText" lastClr="000000"/>
                </a:solidFill>
                <a:latin typeface="+mn-lt"/>
                <a:ea typeface="+mn-ea"/>
                <a:cs typeface="+mn-cs"/>
              </a:defRPr>
            </a:pPr>
            <a:r>
              <a:rPr lang="es-PY">
                <a:solidFill>
                  <a:sysClr val="windowText" lastClr="000000"/>
                </a:solidFill>
              </a:rPr>
              <a:t>EJECUCIÓN ÁREA MISIONAL</a:t>
            </a:r>
          </a:p>
        </c:rich>
      </c:tx>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mn-lt"/>
              <a:ea typeface="+mn-ea"/>
              <a:cs typeface="+mn-cs"/>
            </a:defRPr>
          </a:pPr>
          <a:endParaRPr lang="es-PY"/>
        </a:p>
      </c:txPr>
    </c:title>
    <c:autoTitleDeleted val="0"/>
    <c:plotArea>
      <c:layout/>
      <c:barChart>
        <c:barDir val="col"/>
        <c:grouping val="clustered"/>
        <c:varyColors val="0"/>
        <c:ser>
          <c:idx val="0"/>
          <c:order val="0"/>
          <c:spPr>
            <a:solidFill>
              <a:schemeClr val="accent1">
                <a:alpha val="85000"/>
              </a:schemeClr>
            </a:solidFill>
            <a:ln w="9525" cap="flat" cmpd="sng" algn="ctr">
              <a:solidFill>
                <a:schemeClr val="lt1">
                  <a:alpha val="50000"/>
                </a:schemeClr>
              </a:solidFill>
              <a:round/>
            </a:ln>
            <a:effectLst/>
          </c:spPr>
          <c:invertIfNegative val="0"/>
          <c:dLbls>
            <c:dLbl>
              <c:idx val="0"/>
              <c:layout>
                <c:manualLayout>
                  <c:x val="-2.5462668816039986E-17"/>
                  <c:y val="1.1608412023570438E-2"/>
                </c:manualLayout>
              </c:layout>
              <c:tx>
                <c:rich>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r>
                      <a:rPr lang="en-US">
                        <a:solidFill>
                          <a:sysClr val="windowText" lastClr="000000"/>
                        </a:solidFill>
                      </a:rPr>
                      <a:t>100%</a:t>
                    </a:r>
                  </a:p>
                </c:rich>
              </c:tx>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PY"/>
                </a:p>
              </c:txPr>
              <c:dLblPos val="outEnd"/>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0"/>
                  <c:y val="5.0062140230168733E-3"/>
                </c:manualLayout>
              </c:layout>
              <c:tx>
                <c:rich>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r>
                      <a:rPr lang="en-US">
                        <a:solidFill>
                          <a:sysClr val="windowText" lastClr="000000"/>
                        </a:solidFill>
                      </a:rPr>
                      <a:t>47%</a:t>
                    </a:r>
                  </a:p>
                </c:rich>
              </c:tx>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PY"/>
                </a:p>
              </c:txPr>
              <c:dLblPos val="outEnd"/>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PY"/>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(Hoja1!$D$154,Hoja1!$E$154)</c:f>
              <c:strCache>
                <c:ptCount val="2"/>
                <c:pt idx="0">
                  <c:v>Presupuestado</c:v>
                </c:pt>
                <c:pt idx="1">
                  <c:v>Ejecutado</c:v>
                </c:pt>
              </c:strCache>
            </c:strRef>
          </c:cat>
          <c:val>
            <c:numRef>
              <c:f>(Hoja1!$D$222,Hoja1!$E$222)</c:f>
              <c:numCache>
                <c:formatCode>_(* #,##0_);_(* \(#,##0\);_(* "-"_);_(@_)</c:formatCode>
                <c:ptCount val="2"/>
                <c:pt idx="0" formatCode="#,##0">
                  <c:v>5555120152</c:v>
                </c:pt>
                <c:pt idx="1">
                  <c:v>2628192070</c:v>
                </c:pt>
              </c:numCache>
            </c:numRef>
          </c:val>
        </c:ser>
        <c:dLbls>
          <c:dLblPos val="inEnd"/>
          <c:showLegendKey val="0"/>
          <c:showVal val="1"/>
          <c:showCatName val="0"/>
          <c:showSerName val="0"/>
          <c:showPercent val="0"/>
          <c:showBubbleSize val="0"/>
        </c:dLbls>
        <c:gapWidth val="65"/>
        <c:axId val="-1438238672"/>
        <c:axId val="-1438235408"/>
      </c:barChart>
      <c:catAx>
        <c:axId val="-143823867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ysClr val="windowText" lastClr="000000"/>
                </a:solidFill>
                <a:latin typeface="+mn-lt"/>
                <a:ea typeface="+mn-ea"/>
                <a:cs typeface="+mn-cs"/>
              </a:defRPr>
            </a:pPr>
            <a:endParaRPr lang="es-PY"/>
          </a:p>
        </c:txPr>
        <c:crossAx val="-1438235408"/>
        <c:crosses val="autoZero"/>
        <c:auto val="1"/>
        <c:lblAlgn val="ctr"/>
        <c:lblOffset val="100"/>
        <c:noMultiLvlLbl val="0"/>
      </c:catAx>
      <c:valAx>
        <c:axId val="-1438235408"/>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1438238672"/>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PY"/>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chart" Target="../charts/chart3.xml"/><Relationship Id="rId7" Type="http://schemas.openxmlformats.org/officeDocument/2006/relationships/image" Target="../media/image3.jpe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png"/><Relationship Id="rId5" Type="http://schemas.openxmlformats.org/officeDocument/2006/relationships/image" Target="../media/image1.png"/><Relationship Id="rId4" Type="http://schemas.openxmlformats.org/officeDocument/2006/relationships/chart" Target="../charts/chart4.xml"/><Relationship Id="rId9"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1</xdr:col>
      <xdr:colOff>1657351</xdr:colOff>
      <xdr:row>100</xdr:row>
      <xdr:rowOff>66675</xdr:rowOff>
    </xdr:from>
    <xdr:to>
      <xdr:col>4</xdr:col>
      <xdr:colOff>609600</xdr:colOff>
      <xdr:row>110</xdr:row>
      <xdr:rowOff>85725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219075</xdr:colOff>
      <xdr:row>128</xdr:row>
      <xdr:rowOff>9524</xdr:rowOff>
    </xdr:from>
    <xdr:to>
      <xdr:col>4</xdr:col>
      <xdr:colOff>514350</xdr:colOff>
      <xdr:row>140</xdr:row>
      <xdr:rowOff>114299</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2257425</xdr:colOff>
      <xdr:row>193</xdr:row>
      <xdr:rowOff>38100</xdr:rowOff>
    </xdr:from>
    <xdr:to>
      <xdr:col>3</xdr:col>
      <xdr:colOff>1381125</xdr:colOff>
      <xdr:row>203</xdr:row>
      <xdr:rowOff>123826</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2466975</xdr:colOff>
      <xdr:row>222</xdr:row>
      <xdr:rowOff>66674</xdr:rowOff>
    </xdr:from>
    <xdr:to>
      <xdr:col>4</xdr:col>
      <xdr:colOff>142875</xdr:colOff>
      <xdr:row>232</xdr:row>
      <xdr:rowOff>104775</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4</xdr:col>
      <xdr:colOff>28575</xdr:colOff>
      <xdr:row>243</xdr:row>
      <xdr:rowOff>28575</xdr:rowOff>
    </xdr:from>
    <xdr:to>
      <xdr:col>4</xdr:col>
      <xdr:colOff>1771650</xdr:colOff>
      <xdr:row>243</xdr:row>
      <xdr:rowOff>1133475</xdr:rowOff>
    </xdr:to>
    <xdr:pic>
      <xdr:nvPicPr>
        <xdr:cNvPr id="6" name="Imagen 5"/>
        <xdr:cNvPicPr>
          <a:picLocks noChangeAspect="1"/>
        </xdr:cNvPicPr>
      </xdr:nvPicPr>
      <xdr:blipFill>
        <a:blip xmlns:r="http://schemas.openxmlformats.org/officeDocument/2006/relationships" r:embed="rId5"/>
        <a:stretch>
          <a:fillRect/>
        </a:stretch>
      </xdr:blipFill>
      <xdr:spPr>
        <a:xfrm>
          <a:off x="7772400" y="46520100"/>
          <a:ext cx="1743075" cy="1104900"/>
        </a:xfrm>
        <a:prstGeom prst="rect">
          <a:avLst/>
        </a:prstGeom>
      </xdr:spPr>
    </xdr:pic>
    <xdr:clientData/>
  </xdr:twoCellAnchor>
  <xdr:twoCellAnchor>
    <xdr:from>
      <xdr:col>0</xdr:col>
      <xdr:colOff>504824</xdr:colOff>
      <xdr:row>0</xdr:row>
      <xdr:rowOff>76200</xdr:rowOff>
    </xdr:from>
    <xdr:to>
      <xdr:col>1</xdr:col>
      <xdr:colOff>714374</xdr:colOff>
      <xdr:row>5</xdr:row>
      <xdr:rowOff>66675</xdr:rowOff>
    </xdr:to>
    <xdr:pic>
      <xdr:nvPicPr>
        <xdr:cNvPr id="11" name="Imagen 19" descr="LOGO INCOOP 2"/>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b="29231"/>
        <a:stretch>
          <a:fillRect/>
        </a:stretch>
      </xdr:blipFill>
      <xdr:spPr bwMode="auto">
        <a:xfrm>
          <a:off x="504824" y="76200"/>
          <a:ext cx="1057275"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695324</xdr:colOff>
      <xdr:row>4</xdr:row>
      <xdr:rowOff>114300</xdr:rowOff>
    </xdr:from>
    <xdr:to>
      <xdr:col>1</xdr:col>
      <xdr:colOff>981075</xdr:colOff>
      <xdr:row>5</xdr:row>
      <xdr:rowOff>171450</xdr:rowOff>
    </xdr:to>
    <xdr:pic>
      <xdr:nvPicPr>
        <xdr:cNvPr id="12" name="Imagen 20" descr="Resultado de imagen para logo mecip"/>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543049" y="762000"/>
          <a:ext cx="285751" cy="21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1314451</xdr:colOff>
      <xdr:row>0</xdr:row>
      <xdr:rowOff>76200</xdr:rowOff>
    </xdr:from>
    <xdr:to>
      <xdr:col>2</xdr:col>
      <xdr:colOff>2124076</xdr:colOff>
      <xdr:row>5</xdr:row>
      <xdr:rowOff>47625</xdr:rowOff>
    </xdr:to>
    <xdr:sp macro="" textlink="">
      <xdr:nvSpPr>
        <xdr:cNvPr id="13" name="Cuadro de texto 3"/>
        <xdr:cNvSpPr txBox="1">
          <a:spLocks noChangeArrowheads="1"/>
        </xdr:cNvSpPr>
      </xdr:nvSpPr>
      <xdr:spPr bwMode="auto">
        <a:xfrm>
          <a:off x="2162176" y="76200"/>
          <a:ext cx="3352800" cy="7810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ctr" anchorCtr="0" upright="1">
          <a:noAutofit/>
        </a:bodyPr>
        <a:lstStyle/>
        <a:p>
          <a:pPr algn="ctr">
            <a:lnSpc>
              <a:spcPct val="80000"/>
            </a:lnSpc>
            <a:spcAft>
              <a:spcPts val="1000"/>
            </a:spcAft>
          </a:pPr>
          <a:r>
            <a:rPr lang="es-PY" sz="1800" b="1">
              <a:effectLst/>
              <a:latin typeface="Bodoni MT" panose="02070603080606020203" pitchFamily="18" charset="0"/>
              <a:ea typeface="Calibri" panose="020F0502020204030204" pitchFamily="34" charset="0"/>
              <a:cs typeface="Arial" panose="020B0604020202020204" pitchFamily="34" charset="0"/>
            </a:rPr>
            <a:t>Instituto Nacional de Cooperativismo</a:t>
          </a:r>
          <a:endParaRPr lang="es-PY" sz="1800" b="1">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editAs="oneCell">
    <xdr:from>
      <xdr:col>2</xdr:col>
      <xdr:colOff>2876550</xdr:colOff>
      <xdr:row>1</xdr:row>
      <xdr:rowOff>104775</xdr:rowOff>
    </xdr:from>
    <xdr:to>
      <xdr:col>3</xdr:col>
      <xdr:colOff>1485900</xdr:colOff>
      <xdr:row>4</xdr:row>
      <xdr:rowOff>120015</xdr:rowOff>
    </xdr:to>
    <xdr:pic>
      <xdr:nvPicPr>
        <xdr:cNvPr id="14" name="Imagen 13" descr="Resultado de imagen para gobierno nacional"/>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6267450" y="266700"/>
          <a:ext cx="1514475" cy="501015"/>
        </a:xfrm>
        <a:prstGeom prst="rect">
          <a:avLst/>
        </a:prstGeom>
        <a:noFill/>
        <a:ln>
          <a:noFill/>
        </a:ln>
      </xdr:spPr>
    </xdr:pic>
    <xdr:clientData/>
  </xdr:twoCellAnchor>
  <xdr:twoCellAnchor editAs="oneCell">
    <xdr:from>
      <xdr:col>4</xdr:col>
      <xdr:colOff>942975</xdr:colOff>
      <xdr:row>1</xdr:row>
      <xdr:rowOff>95250</xdr:rowOff>
    </xdr:from>
    <xdr:to>
      <xdr:col>5</xdr:col>
      <xdr:colOff>276225</xdr:colOff>
      <xdr:row>4</xdr:row>
      <xdr:rowOff>35560</xdr:rowOff>
    </xdr:to>
    <xdr:pic>
      <xdr:nvPicPr>
        <xdr:cNvPr id="15" name="Imagen 14" descr="Gobierno Nacional"/>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8686800" y="257175"/>
          <a:ext cx="1114425" cy="426085"/>
        </a:xfrm>
        <a:prstGeom prst="rect">
          <a:avLst/>
        </a:prstGeom>
        <a:noFill/>
        <a:ln>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sfp.gov.py/sfp/archivos/documentos/100_Febrero_2020_87152mzk.pdf" TargetMode="External"/><Relationship Id="rId13" Type="http://schemas.openxmlformats.org/officeDocument/2006/relationships/hyperlink" Target="https://drive.google.com/drive/folders/1-1rSZUkTsw6ULGitLj8qYIbZAfOyB9A1" TargetMode="External"/><Relationship Id="rId3" Type="http://schemas.openxmlformats.org/officeDocument/2006/relationships/hyperlink" Target="http://www.incoop.gov.py/v2/wp-content/uploads/2016/05/OBJETIVOS-GENERALES-DEL-PLAN-ESTRATEGICO.pdf" TargetMode="External"/><Relationship Id="rId7" Type="http://schemas.openxmlformats.org/officeDocument/2006/relationships/hyperlink" Target="https://www.sfp.gov.py/sfp/archivos/documentos/100_Enero_2020_mjkv54st.pdf" TargetMode="External"/><Relationship Id="rId12" Type="http://schemas.openxmlformats.org/officeDocument/2006/relationships/hyperlink" Target="https://drive.google.com/drive/folders/1-1rSZUkTsw6ULGitLj8qYIbZAfOyB9A1" TargetMode="External"/><Relationship Id="rId2" Type="http://schemas.openxmlformats.org/officeDocument/2006/relationships/hyperlink" Target="http://www.incoop.gov.py/v2/wp-content/uploads/2019/06/Convenio%20DGRV.pdf" TargetMode="External"/><Relationship Id="rId1" Type="http://schemas.openxmlformats.org/officeDocument/2006/relationships/hyperlink" Target="http://www.incoop.gov.py/v2/?page_id=7906" TargetMode="External"/><Relationship Id="rId6" Type="http://schemas.openxmlformats.org/officeDocument/2006/relationships/hyperlink" Target="https://drive.google.com/drive/folders/1c2ZYlI5BFLH9LTNNFAkwS80dkh7e5yx8" TargetMode="External"/><Relationship Id="rId11" Type="http://schemas.openxmlformats.org/officeDocument/2006/relationships/hyperlink" Target="http://paneldenuncias.senac.gov.py/" TargetMode="External"/><Relationship Id="rId5" Type="http://schemas.openxmlformats.org/officeDocument/2006/relationships/hyperlink" Target="https://informacionpublica.paraguay.gov.py/portal/" TargetMode="External"/><Relationship Id="rId15" Type="http://schemas.openxmlformats.org/officeDocument/2006/relationships/drawing" Target="../drawings/drawing1.xml"/><Relationship Id="rId10" Type="http://schemas.openxmlformats.org/officeDocument/2006/relationships/hyperlink" Target="https://www.sfp.gov.py/sfp/archivos/documentos/100_Abril_2020_sjck1og0.pdf" TargetMode="External"/><Relationship Id="rId4" Type="http://schemas.openxmlformats.org/officeDocument/2006/relationships/hyperlink" Target="https://www.py.undp.org/content/paraguay/es/home/sustainable-development-goals.html" TargetMode="External"/><Relationship Id="rId9" Type="http://schemas.openxmlformats.org/officeDocument/2006/relationships/hyperlink" Target="https://www.sfp.gov.py/sfp/archivos/documentos/Intermedio_Marzo_2020_zcj298pv.pdf" TargetMode="External"/><Relationship Id="rId1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5"/>
  <sheetViews>
    <sheetView showGridLines="0" tabSelected="1" zoomScaleNormal="100" workbookViewId="0"/>
  </sheetViews>
  <sheetFormatPr baseColWidth="10" defaultColWidth="9.140625" defaultRowHeight="15"/>
  <cols>
    <col min="1" max="1" width="12.7109375" customWidth="1"/>
    <col min="2" max="2" width="38.140625" customWidth="1"/>
    <col min="3" max="3" width="43.5703125" customWidth="1"/>
    <col min="4" max="4" width="24.42578125" customWidth="1"/>
    <col min="5" max="5" width="26.7109375" customWidth="1"/>
    <col min="6" max="6" width="26" bestFit="1" customWidth="1"/>
    <col min="7" max="7" width="14.140625" customWidth="1"/>
  </cols>
  <sheetData>
    <row r="1" spans="1:6" s="37" customFormat="1" ht="12.75"/>
    <row r="2" spans="1:6" s="37" customFormat="1" ht="12.75"/>
    <row r="3" spans="1:6" s="37" customFormat="1" ht="12.75"/>
    <row r="4" spans="1:6" s="37" customFormat="1" ht="12.75"/>
    <row r="5" spans="1:6" s="37" customFormat="1" ht="12.75"/>
    <row r="8" spans="1:6" ht="18.75">
      <c r="A8" s="202" t="s">
        <v>277</v>
      </c>
      <c r="B8" s="203"/>
      <c r="C8" s="203"/>
      <c r="D8" s="203"/>
      <c r="E8" s="203"/>
      <c r="F8" s="203"/>
    </row>
    <row r="10" spans="1:6">
      <c r="A10" s="2" t="s">
        <v>0</v>
      </c>
    </row>
    <row r="11" spans="1:6">
      <c r="A11" s="35" t="s">
        <v>158</v>
      </c>
    </row>
    <row r="12" spans="1:6">
      <c r="A12" s="35" t="s">
        <v>276</v>
      </c>
    </row>
    <row r="13" spans="1:6">
      <c r="A13" s="35"/>
    </row>
    <row r="14" spans="1:6">
      <c r="A14" s="3" t="s">
        <v>1</v>
      </c>
    </row>
    <row r="15" spans="1:6" s="35" customFormat="1" ht="28.5" customHeight="1">
      <c r="A15" s="204" t="s">
        <v>76</v>
      </c>
      <c r="B15" s="204"/>
      <c r="C15" s="204"/>
      <c r="D15" s="204"/>
      <c r="E15" s="204"/>
    </row>
    <row r="17" spans="1:5">
      <c r="A17" s="1" t="s">
        <v>122</v>
      </c>
    </row>
    <row r="18" spans="1:5" ht="27.75" customHeight="1">
      <c r="A18" s="205" t="s">
        <v>97</v>
      </c>
      <c r="B18" s="205"/>
      <c r="C18" s="205"/>
      <c r="D18" s="205"/>
      <c r="E18" s="205"/>
    </row>
    <row r="20" spans="1:5" s="1" customFormat="1">
      <c r="A20" s="34" t="s">
        <v>161</v>
      </c>
    </row>
    <row r="22" spans="1:5">
      <c r="A22" s="44" t="s">
        <v>2</v>
      </c>
      <c r="B22" s="44" t="s">
        <v>3</v>
      </c>
      <c r="C22" s="44" t="s">
        <v>4</v>
      </c>
      <c r="D22" s="45" t="s">
        <v>5</v>
      </c>
    </row>
    <row r="23" spans="1:5">
      <c r="A23" s="13">
        <v>1</v>
      </c>
      <c r="B23" s="5" t="s">
        <v>80</v>
      </c>
      <c r="C23" s="5" t="s">
        <v>87</v>
      </c>
      <c r="D23" s="6" t="s">
        <v>86</v>
      </c>
    </row>
    <row r="24" spans="1:5">
      <c r="A24" s="13">
        <f t="shared" ref="A24:A28" si="0">1+A23</f>
        <v>2</v>
      </c>
      <c r="B24" s="5" t="s">
        <v>81</v>
      </c>
      <c r="C24" s="5" t="s">
        <v>85</v>
      </c>
      <c r="D24" s="6" t="s">
        <v>86</v>
      </c>
    </row>
    <row r="25" spans="1:5">
      <c r="A25" s="13">
        <f t="shared" si="0"/>
        <v>3</v>
      </c>
      <c r="B25" s="5" t="s">
        <v>82</v>
      </c>
      <c r="C25" s="5" t="s">
        <v>91</v>
      </c>
      <c r="D25" s="6" t="s">
        <v>92</v>
      </c>
    </row>
    <row r="26" spans="1:5">
      <c r="A26" s="13">
        <f t="shared" si="0"/>
        <v>4</v>
      </c>
      <c r="B26" s="5" t="s">
        <v>83</v>
      </c>
      <c r="C26" s="5" t="s">
        <v>88</v>
      </c>
      <c r="D26" s="6" t="s">
        <v>86</v>
      </c>
    </row>
    <row r="27" spans="1:5">
      <c r="A27" s="13">
        <f t="shared" si="0"/>
        <v>5</v>
      </c>
      <c r="B27" s="5" t="s">
        <v>84</v>
      </c>
      <c r="C27" s="5" t="s">
        <v>89</v>
      </c>
      <c r="D27" s="6" t="s">
        <v>90</v>
      </c>
    </row>
    <row r="28" spans="1:5" ht="17.25" customHeight="1">
      <c r="A28" s="13">
        <f t="shared" si="0"/>
        <v>6</v>
      </c>
      <c r="B28" s="12" t="s">
        <v>77</v>
      </c>
      <c r="C28" s="5" t="s">
        <v>78</v>
      </c>
      <c r="D28" s="6" t="s">
        <v>79</v>
      </c>
    </row>
    <row r="30" spans="1:5">
      <c r="A30" s="4" t="s">
        <v>6</v>
      </c>
      <c r="B30" s="4"/>
      <c r="C30" s="4"/>
    </row>
    <row r="31" spans="1:5" s="35" customFormat="1">
      <c r="A31" s="34" t="s">
        <v>7</v>
      </c>
      <c r="B31" s="34"/>
      <c r="C31" s="34"/>
    </row>
    <row r="32" spans="1:5" ht="27.75" customHeight="1">
      <c r="A32" s="206" t="s">
        <v>93</v>
      </c>
      <c r="B32" s="206"/>
      <c r="C32" s="1"/>
    </row>
    <row r="33" spans="1:17" s="31" customFormat="1">
      <c r="A33" s="38"/>
      <c r="B33" s="38"/>
      <c r="C33" s="38"/>
    </row>
    <row r="34" spans="1:17" s="35" customFormat="1" ht="15" customHeight="1">
      <c r="A34" s="211" t="s">
        <v>162</v>
      </c>
      <c r="B34" s="211"/>
      <c r="C34" s="211"/>
      <c r="D34" s="211"/>
      <c r="E34" s="41"/>
      <c r="F34" s="41"/>
    </row>
    <row r="35" spans="1:17" ht="47.25" customHeight="1">
      <c r="A35" s="208" t="s">
        <v>164</v>
      </c>
      <c r="B35" s="209"/>
      <c r="C35" s="209"/>
      <c r="D35" s="209"/>
      <c r="E35" s="40"/>
      <c r="F35" s="15"/>
    </row>
    <row r="36" spans="1:17" ht="46.5" customHeight="1">
      <c r="A36" s="210" t="s">
        <v>165</v>
      </c>
      <c r="B36" s="210"/>
      <c r="C36" s="210"/>
      <c r="D36" s="210"/>
      <c r="E36" s="40"/>
      <c r="F36" s="25"/>
      <c r="G36" s="25"/>
      <c r="H36" s="25"/>
      <c r="I36" s="25"/>
      <c r="J36" s="25"/>
      <c r="K36" s="25"/>
      <c r="L36" s="25"/>
      <c r="M36" s="25"/>
      <c r="N36" s="25"/>
      <c r="O36" s="25"/>
      <c r="P36" s="25"/>
      <c r="Q36" s="25"/>
    </row>
    <row r="37" spans="1:17">
      <c r="A37" s="42" t="s">
        <v>8</v>
      </c>
      <c r="B37" s="42" t="s">
        <v>9</v>
      </c>
      <c r="C37" s="42" t="s">
        <v>10</v>
      </c>
      <c r="D37" s="43" t="s">
        <v>11</v>
      </c>
    </row>
    <row r="38" spans="1:17" ht="90">
      <c r="A38" s="212" t="s">
        <v>12</v>
      </c>
      <c r="B38" s="212" t="s">
        <v>110</v>
      </c>
      <c r="C38" s="17" t="s">
        <v>112</v>
      </c>
      <c r="D38" s="16" t="s">
        <v>113</v>
      </c>
    </row>
    <row r="39" spans="1:17" ht="105">
      <c r="A39" s="213"/>
      <c r="B39" s="213"/>
      <c r="C39" s="17" t="s">
        <v>114</v>
      </c>
      <c r="D39" s="207" t="s">
        <v>163</v>
      </c>
    </row>
    <row r="40" spans="1:17" ht="30">
      <c r="A40" s="7" t="s">
        <v>13</v>
      </c>
      <c r="B40" s="17" t="s">
        <v>111</v>
      </c>
      <c r="C40" s="17" t="s">
        <v>115</v>
      </c>
      <c r="D40" s="207"/>
    </row>
    <row r="42" spans="1:17" s="35" customFormat="1">
      <c r="A42" s="34" t="s">
        <v>14</v>
      </c>
    </row>
    <row r="43" spans="1:17" s="35" customFormat="1">
      <c r="A43" s="34" t="s">
        <v>15</v>
      </c>
    </row>
    <row r="44" spans="1:17">
      <c r="A44" s="42" t="s">
        <v>16</v>
      </c>
      <c r="B44" s="42" t="s">
        <v>17</v>
      </c>
      <c r="C44" s="42" t="s">
        <v>18</v>
      </c>
    </row>
    <row r="45" spans="1:17" ht="30">
      <c r="A45" s="7" t="s">
        <v>243</v>
      </c>
      <c r="B45" s="135">
        <v>1</v>
      </c>
      <c r="C45" s="16" t="s">
        <v>250</v>
      </c>
    </row>
    <row r="46" spans="1:17" ht="30">
      <c r="A46" s="7" t="s">
        <v>244</v>
      </c>
      <c r="B46" s="135">
        <v>1</v>
      </c>
      <c r="C46" s="16" t="s">
        <v>251</v>
      </c>
    </row>
    <row r="47" spans="1:17" ht="30">
      <c r="A47" s="7" t="s">
        <v>245</v>
      </c>
      <c r="B47" s="135" t="s">
        <v>252</v>
      </c>
      <c r="C47" s="16" t="s">
        <v>253</v>
      </c>
    </row>
    <row r="48" spans="1:17" ht="30">
      <c r="A48" s="7" t="s">
        <v>246</v>
      </c>
      <c r="B48" s="135">
        <v>1</v>
      </c>
      <c r="C48" s="16" t="s">
        <v>254</v>
      </c>
    </row>
    <row r="49" spans="1:3" ht="30">
      <c r="A49" s="7" t="s">
        <v>247</v>
      </c>
      <c r="B49" s="135">
        <v>1</v>
      </c>
      <c r="C49" s="16" t="s">
        <v>255</v>
      </c>
    </row>
    <row r="50" spans="1:3" ht="30">
      <c r="A50" s="7" t="s">
        <v>248</v>
      </c>
      <c r="B50" s="135" t="s">
        <v>252</v>
      </c>
      <c r="C50" s="16" t="s">
        <v>256</v>
      </c>
    </row>
    <row r="51" spans="1:3" ht="30">
      <c r="A51" s="7" t="s">
        <v>249</v>
      </c>
      <c r="B51" s="135">
        <v>1</v>
      </c>
      <c r="C51" s="16" t="s">
        <v>257</v>
      </c>
    </row>
    <row r="52" spans="1:3" ht="30">
      <c r="A52" s="7" t="s">
        <v>180</v>
      </c>
      <c r="B52" s="14">
        <v>1</v>
      </c>
      <c r="C52" s="16" t="s">
        <v>212</v>
      </c>
    </row>
    <row r="53" spans="1:3" ht="30">
      <c r="A53" s="7" t="s">
        <v>181</v>
      </c>
      <c r="B53" s="14">
        <v>1</v>
      </c>
      <c r="C53" s="16" t="s">
        <v>211</v>
      </c>
    </row>
    <row r="54" spans="1:3" ht="30">
      <c r="A54" s="7" t="s">
        <v>209</v>
      </c>
      <c r="B54" s="14">
        <v>1</v>
      </c>
      <c r="C54" s="16" t="s">
        <v>210</v>
      </c>
    </row>
    <row r="56" spans="1:3" s="35" customFormat="1">
      <c r="A56" s="34" t="s">
        <v>19</v>
      </c>
    </row>
    <row r="57" spans="1:3">
      <c r="A57" s="42" t="s">
        <v>16</v>
      </c>
      <c r="B57" s="42" t="s">
        <v>17</v>
      </c>
      <c r="C57" s="42" t="s">
        <v>20</v>
      </c>
    </row>
    <row r="58" spans="1:3">
      <c r="A58" s="17" t="s">
        <v>243</v>
      </c>
      <c r="B58" s="135">
        <v>0.8</v>
      </c>
      <c r="C58" s="174" t="s">
        <v>213</v>
      </c>
    </row>
    <row r="59" spans="1:3">
      <c r="A59" s="17" t="s">
        <v>244</v>
      </c>
      <c r="B59" s="135">
        <v>0.8</v>
      </c>
      <c r="C59" s="175"/>
    </row>
    <row r="60" spans="1:3">
      <c r="A60" s="17" t="s">
        <v>245</v>
      </c>
      <c r="B60" s="135">
        <v>0.8</v>
      </c>
      <c r="C60" s="175"/>
    </row>
    <row r="61" spans="1:3">
      <c r="A61" s="17" t="s">
        <v>246</v>
      </c>
      <c r="B61" s="135">
        <v>0.8</v>
      </c>
      <c r="C61" s="175"/>
    </row>
    <row r="62" spans="1:3">
      <c r="A62" s="17" t="s">
        <v>247</v>
      </c>
      <c r="B62" s="135">
        <v>1</v>
      </c>
      <c r="C62" s="175"/>
    </row>
    <row r="63" spans="1:3">
      <c r="A63" s="17" t="s">
        <v>248</v>
      </c>
      <c r="B63" s="135">
        <v>1</v>
      </c>
      <c r="C63" s="175"/>
    </row>
    <row r="64" spans="1:3">
      <c r="A64" s="17" t="s">
        <v>249</v>
      </c>
      <c r="B64" s="135">
        <v>1</v>
      </c>
      <c r="C64" s="175"/>
    </row>
    <row r="65" spans="1:5">
      <c r="A65" s="7" t="s">
        <v>180</v>
      </c>
      <c r="B65" s="14">
        <v>1</v>
      </c>
      <c r="C65" s="175"/>
    </row>
    <row r="66" spans="1:5">
      <c r="A66" s="7" t="s">
        <v>181</v>
      </c>
      <c r="B66" s="14">
        <v>1</v>
      </c>
      <c r="C66" s="175"/>
    </row>
    <row r="67" spans="1:5">
      <c r="A67" s="7" t="s">
        <v>209</v>
      </c>
      <c r="B67" s="14">
        <v>1</v>
      </c>
      <c r="C67" s="176"/>
    </row>
    <row r="71" spans="1:5" s="35" customFormat="1">
      <c r="A71" s="46" t="s">
        <v>21</v>
      </c>
    </row>
    <row r="72" spans="1:5">
      <c r="A72" s="8"/>
    </row>
    <row r="73" spans="1:5">
      <c r="A73" s="47" t="s">
        <v>16</v>
      </c>
      <c r="B73" s="45" t="s">
        <v>22</v>
      </c>
      <c r="C73" s="45" t="s">
        <v>23</v>
      </c>
      <c r="D73" s="45" t="s">
        <v>24</v>
      </c>
      <c r="E73" s="45" t="s">
        <v>25</v>
      </c>
    </row>
    <row r="74" spans="1:5">
      <c r="A74" s="136" t="s">
        <v>243</v>
      </c>
      <c r="B74" s="18" t="s">
        <v>258</v>
      </c>
      <c r="C74" s="18" t="s">
        <v>258</v>
      </c>
      <c r="D74" s="6"/>
      <c r="E74" s="174" t="s">
        <v>95</v>
      </c>
    </row>
    <row r="75" spans="1:5">
      <c r="A75" s="136" t="s">
        <v>244</v>
      </c>
      <c r="B75" s="18" t="s">
        <v>259</v>
      </c>
      <c r="C75" s="18" t="s">
        <v>259</v>
      </c>
      <c r="D75" s="6"/>
      <c r="E75" s="175"/>
    </row>
    <row r="76" spans="1:5">
      <c r="A76" s="136" t="s">
        <v>245</v>
      </c>
      <c r="B76" s="18" t="s">
        <v>94</v>
      </c>
      <c r="C76" s="18" t="s">
        <v>260</v>
      </c>
      <c r="D76" s="18" t="s">
        <v>260</v>
      </c>
      <c r="E76" s="175"/>
    </row>
    <row r="77" spans="1:5">
      <c r="A77" s="136" t="s">
        <v>246</v>
      </c>
      <c r="B77" s="18" t="s">
        <v>94</v>
      </c>
      <c r="C77" s="18" t="s">
        <v>94</v>
      </c>
      <c r="D77" s="6"/>
      <c r="E77" s="175"/>
    </row>
    <row r="78" spans="1:5">
      <c r="A78" s="136" t="s">
        <v>247</v>
      </c>
      <c r="B78" s="18" t="s">
        <v>260</v>
      </c>
      <c r="C78" s="18" t="s">
        <v>260</v>
      </c>
      <c r="D78" s="6"/>
      <c r="E78" s="175"/>
    </row>
    <row r="79" spans="1:5">
      <c r="A79" s="136" t="s">
        <v>248</v>
      </c>
      <c r="B79" s="112" t="s">
        <v>216</v>
      </c>
      <c r="C79" s="112" t="s">
        <v>216</v>
      </c>
      <c r="D79" s="112" t="s">
        <v>216</v>
      </c>
      <c r="E79" s="175"/>
    </row>
    <row r="80" spans="1:5">
      <c r="A80" s="136" t="s">
        <v>249</v>
      </c>
      <c r="B80" s="18" t="s">
        <v>94</v>
      </c>
      <c r="C80" s="18" t="s">
        <v>94</v>
      </c>
      <c r="D80" s="6"/>
      <c r="E80" s="175"/>
    </row>
    <row r="81" spans="1:7">
      <c r="A81" s="136" t="s">
        <v>180</v>
      </c>
      <c r="B81" s="18" t="s">
        <v>260</v>
      </c>
      <c r="C81" s="18" t="s">
        <v>260</v>
      </c>
      <c r="D81" s="6"/>
      <c r="E81" s="175"/>
    </row>
    <row r="82" spans="1:7">
      <c r="A82" s="136" t="s">
        <v>181</v>
      </c>
      <c r="B82" s="18" t="s">
        <v>261</v>
      </c>
      <c r="C82" s="138" t="s">
        <v>261</v>
      </c>
      <c r="D82" s="95"/>
      <c r="E82" s="175"/>
    </row>
    <row r="83" spans="1:7">
      <c r="A83" s="9" t="s">
        <v>209</v>
      </c>
      <c r="B83" s="112" t="s">
        <v>216</v>
      </c>
      <c r="C83" s="112" t="s">
        <v>216</v>
      </c>
      <c r="D83" s="112" t="s">
        <v>216</v>
      </c>
      <c r="E83" s="175"/>
    </row>
    <row r="84" spans="1:7">
      <c r="A84" s="9" t="s">
        <v>214</v>
      </c>
      <c r="B84" s="113" t="s">
        <v>94</v>
      </c>
      <c r="C84" s="113" t="s">
        <v>94</v>
      </c>
      <c r="D84" s="6"/>
      <c r="E84" s="175"/>
    </row>
    <row r="85" spans="1:7">
      <c r="A85" s="9" t="s">
        <v>215</v>
      </c>
      <c r="B85" s="113" t="s">
        <v>94</v>
      </c>
      <c r="C85" s="113" t="s">
        <v>94</v>
      </c>
      <c r="D85" s="114"/>
      <c r="E85" s="176"/>
    </row>
    <row r="87" spans="1:7" s="35" customFormat="1">
      <c r="A87" s="34" t="s">
        <v>220</v>
      </c>
    </row>
    <row r="88" spans="1:7">
      <c r="A88" s="45" t="s">
        <v>16</v>
      </c>
      <c r="B88" s="45" t="s">
        <v>27</v>
      </c>
      <c r="C88" s="45" t="s">
        <v>28</v>
      </c>
      <c r="D88" s="45" t="s">
        <v>29</v>
      </c>
      <c r="E88" s="45" t="s">
        <v>30</v>
      </c>
      <c r="F88" s="45" t="s">
        <v>31</v>
      </c>
      <c r="G88" s="43" t="s">
        <v>51</v>
      </c>
    </row>
    <row r="89" spans="1:7">
      <c r="A89" s="18">
        <v>1</v>
      </c>
      <c r="B89" s="214" t="s">
        <v>116</v>
      </c>
      <c r="C89" s="18" t="s">
        <v>262</v>
      </c>
      <c r="D89" s="137">
        <v>6.0100000000000001E-2</v>
      </c>
      <c r="E89" s="217" t="s">
        <v>121</v>
      </c>
      <c r="F89" s="139">
        <v>78163139</v>
      </c>
      <c r="G89" s="174" t="s">
        <v>117</v>
      </c>
    </row>
    <row r="90" spans="1:7">
      <c r="A90" s="18">
        <f>1+A89</f>
        <v>2</v>
      </c>
      <c r="B90" s="215"/>
      <c r="C90" s="138" t="s">
        <v>263</v>
      </c>
      <c r="D90" s="137">
        <v>0.1154</v>
      </c>
      <c r="E90" s="218"/>
      <c r="F90" s="139">
        <v>78163139</v>
      </c>
      <c r="G90" s="175"/>
    </row>
    <row r="91" spans="1:7">
      <c r="A91" s="18">
        <f t="shared" ref="A91:A94" si="1">1+A90</f>
        <v>3</v>
      </c>
      <c r="B91" s="215"/>
      <c r="C91" s="138" t="s">
        <v>264</v>
      </c>
      <c r="D91" s="137">
        <v>0.18990000000000001</v>
      </c>
      <c r="E91" s="218"/>
      <c r="F91" s="139">
        <v>418119830</v>
      </c>
      <c r="G91" s="175"/>
    </row>
    <row r="92" spans="1:7">
      <c r="A92" s="18">
        <f t="shared" si="1"/>
        <v>4</v>
      </c>
      <c r="B92" s="215"/>
      <c r="C92" s="138" t="s">
        <v>265</v>
      </c>
      <c r="D92" s="137">
        <v>0.22120000000000001</v>
      </c>
      <c r="E92" s="218"/>
      <c r="F92" s="139">
        <v>523409830</v>
      </c>
      <c r="G92" s="175"/>
    </row>
    <row r="93" spans="1:7">
      <c r="A93" s="18">
        <f t="shared" si="1"/>
        <v>5</v>
      </c>
      <c r="B93" s="215"/>
      <c r="C93" s="138" t="s">
        <v>266</v>
      </c>
      <c r="D93" s="137">
        <v>0.27879999999999999</v>
      </c>
      <c r="E93" s="218"/>
      <c r="F93" s="139">
        <v>680423830</v>
      </c>
      <c r="G93" s="175"/>
    </row>
    <row r="94" spans="1:7">
      <c r="A94" s="18">
        <f t="shared" si="1"/>
        <v>6</v>
      </c>
      <c r="B94" s="215"/>
      <c r="C94" s="138" t="s">
        <v>267</v>
      </c>
      <c r="D94" s="137">
        <v>0.37259999999999999</v>
      </c>
      <c r="E94" s="218"/>
      <c r="F94" s="139">
        <v>785589780</v>
      </c>
      <c r="G94" s="175"/>
    </row>
    <row r="95" spans="1:7">
      <c r="A95" s="18">
        <v>7</v>
      </c>
      <c r="B95" s="215"/>
      <c r="C95" s="101" t="s">
        <v>182</v>
      </c>
      <c r="D95" s="102">
        <v>0.5</v>
      </c>
      <c r="E95" s="218"/>
      <c r="F95" s="103">
        <v>1174375550</v>
      </c>
      <c r="G95" s="175"/>
    </row>
    <row r="96" spans="1:7">
      <c r="A96" s="18">
        <f>1+A95</f>
        <v>8</v>
      </c>
      <c r="B96" s="215"/>
      <c r="C96" s="119" t="s">
        <v>183</v>
      </c>
      <c r="D96" s="102">
        <v>0.55049999999999999</v>
      </c>
      <c r="E96" s="218"/>
      <c r="F96" s="103">
        <v>1375497890</v>
      </c>
      <c r="G96" s="175"/>
    </row>
    <row r="97" spans="1:7">
      <c r="A97" s="18">
        <f t="shared" ref="A97" si="2">1+A96</f>
        <v>9</v>
      </c>
      <c r="B97" s="215"/>
      <c r="C97" s="119" t="s">
        <v>205</v>
      </c>
      <c r="D97" s="102">
        <v>0.60099999999999998</v>
      </c>
      <c r="E97" s="218"/>
      <c r="F97" s="103">
        <v>1568452710</v>
      </c>
      <c r="G97" s="175"/>
    </row>
    <row r="98" spans="1:7">
      <c r="A98" s="101">
        <v>10</v>
      </c>
      <c r="B98" s="215"/>
      <c r="C98" s="101" t="s">
        <v>223</v>
      </c>
      <c r="D98" s="102">
        <v>0.64180000000000004</v>
      </c>
      <c r="E98" s="218"/>
      <c r="F98" s="103">
        <v>1810517930</v>
      </c>
      <c r="G98" s="175"/>
    </row>
    <row r="99" spans="1:7">
      <c r="A99" s="101">
        <v>11</v>
      </c>
      <c r="B99" s="215"/>
      <c r="C99" s="119" t="s">
        <v>222</v>
      </c>
      <c r="D99" s="102">
        <v>0.68269999999999997</v>
      </c>
      <c r="E99" s="218"/>
      <c r="F99" s="103">
        <v>2033863680</v>
      </c>
      <c r="G99" s="175"/>
    </row>
    <row r="100" spans="1:7">
      <c r="A100" s="101">
        <v>12</v>
      </c>
      <c r="B100" s="216"/>
      <c r="C100" s="119" t="s">
        <v>221</v>
      </c>
      <c r="D100" s="102">
        <v>0.75719999999999998</v>
      </c>
      <c r="E100" s="219"/>
      <c r="F100" s="103">
        <v>2628192070</v>
      </c>
      <c r="G100" s="176"/>
    </row>
    <row r="101" spans="1:7">
      <c r="A101" s="19"/>
      <c r="B101" s="20"/>
      <c r="C101" s="21"/>
      <c r="D101" s="22"/>
      <c r="E101" s="20"/>
      <c r="F101" s="23"/>
    </row>
    <row r="102" spans="1:7">
      <c r="A102" s="19"/>
      <c r="B102" s="20"/>
      <c r="C102" s="21"/>
      <c r="D102" s="22"/>
      <c r="E102" s="20"/>
      <c r="F102" s="27"/>
    </row>
    <row r="103" spans="1:7">
      <c r="A103" s="19"/>
      <c r="B103" s="20"/>
      <c r="C103" s="21"/>
      <c r="D103" s="22"/>
      <c r="E103" s="20"/>
      <c r="F103" s="27"/>
    </row>
    <row r="104" spans="1:7">
      <c r="A104" s="19"/>
      <c r="B104" s="20"/>
      <c r="C104" s="21"/>
      <c r="D104" s="22"/>
      <c r="E104" s="20"/>
      <c r="F104" s="27"/>
    </row>
    <row r="105" spans="1:7">
      <c r="A105" s="19"/>
      <c r="B105" s="20"/>
      <c r="C105" s="21"/>
      <c r="D105" s="22"/>
      <c r="E105" s="20"/>
      <c r="F105" s="23"/>
    </row>
    <row r="106" spans="1:7">
      <c r="A106" s="19"/>
      <c r="B106" s="20"/>
      <c r="C106" s="21"/>
      <c r="D106" s="22"/>
      <c r="E106" s="20"/>
      <c r="F106" s="23"/>
    </row>
    <row r="107" spans="1:7">
      <c r="A107" s="19"/>
      <c r="B107" s="20"/>
      <c r="C107" s="21"/>
      <c r="D107" s="22"/>
      <c r="E107" s="20"/>
      <c r="F107" s="23"/>
    </row>
    <row r="108" spans="1:7">
      <c r="A108" s="19"/>
      <c r="B108" s="20"/>
      <c r="C108" s="21"/>
      <c r="D108" s="22"/>
      <c r="E108" s="20"/>
      <c r="F108" s="23"/>
    </row>
    <row r="109" spans="1:7">
      <c r="A109" s="19"/>
      <c r="B109" s="20"/>
      <c r="C109" s="21"/>
      <c r="D109" s="22"/>
      <c r="E109" s="20"/>
      <c r="F109" s="23"/>
    </row>
    <row r="110" spans="1:7">
      <c r="A110" s="19"/>
      <c r="B110" s="20"/>
      <c r="C110" s="21"/>
      <c r="D110" s="22"/>
      <c r="E110" s="20"/>
      <c r="F110" s="23"/>
    </row>
    <row r="112" spans="1:7" s="35" customFormat="1">
      <c r="A112" s="34" t="s">
        <v>160</v>
      </c>
    </row>
    <row r="113" spans="1:6">
      <c r="A113" s="45" t="s">
        <v>26</v>
      </c>
      <c r="B113" s="45" t="s">
        <v>27</v>
      </c>
      <c r="C113" s="45" t="s">
        <v>33</v>
      </c>
      <c r="D113" s="45" t="s">
        <v>34</v>
      </c>
      <c r="E113" s="45" t="s">
        <v>35</v>
      </c>
      <c r="F113" s="45" t="s">
        <v>36</v>
      </c>
    </row>
    <row r="114" spans="1:6">
      <c r="A114" s="191" t="s">
        <v>159</v>
      </c>
      <c r="B114" s="192"/>
      <c r="C114" s="192"/>
      <c r="D114" s="192"/>
      <c r="E114" s="192"/>
      <c r="F114" s="193"/>
    </row>
    <row r="116" spans="1:6" s="35" customFormat="1">
      <c r="A116" s="34" t="s">
        <v>219</v>
      </c>
    </row>
    <row r="117" spans="1:6">
      <c r="A117" s="45" t="s">
        <v>26</v>
      </c>
      <c r="B117" s="45" t="s">
        <v>27</v>
      </c>
      <c r="C117" s="45" t="s">
        <v>28</v>
      </c>
      <c r="D117" s="45" t="s">
        <v>29</v>
      </c>
      <c r="E117" s="45" t="s">
        <v>30</v>
      </c>
      <c r="F117" s="45" t="s">
        <v>32</v>
      </c>
    </row>
    <row r="118" spans="1:6" ht="44.25" customHeight="1">
      <c r="A118" s="101">
        <v>1</v>
      </c>
      <c r="B118" s="6" t="s">
        <v>118</v>
      </c>
      <c r="C118" s="160" t="s">
        <v>178</v>
      </c>
      <c r="D118" s="18" t="s">
        <v>278</v>
      </c>
      <c r="E118" s="199" t="s">
        <v>121</v>
      </c>
      <c r="F118" s="24">
        <v>0.86858974358974361</v>
      </c>
    </row>
    <row r="119" spans="1:6" ht="51.75" customHeight="1">
      <c r="A119" s="101">
        <f>1+A118</f>
        <v>2</v>
      </c>
      <c r="B119" s="6" t="s">
        <v>119</v>
      </c>
      <c r="C119" s="161"/>
      <c r="D119" s="93" t="s">
        <v>279</v>
      </c>
      <c r="E119" s="200"/>
      <c r="F119" s="24">
        <v>3.2307692307692308</v>
      </c>
    </row>
    <row r="120" spans="1:6" ht="54.75" customHeight="1">
      <c r="A120" s="101">
        <f>1+A119</f>
        <v>3</v>
      </c>
      <c r="B120" s="6" t="s">
        <v>120</v>
      </c>
      <c r="C120" s="94" t="s">
        <v>179</v>
      </c>
      <c r="D120" s="93" t="s">
        <v>280</v>
      </c>
      <c r="E120" s="201"/>
      <c r="F120" s="24">
        <v>2</v>
      </c>
    </row>
    <row r="121" spans="1:6">
      <c r="A121" s="20"/>
      <c r="B121" s="20"/>
      <c r="C121" s="26"/>
      <c r="D121" s="20"/>
      <c r="E121" s="26"/>
      <c r="F121" s="27"/>
    </row>
    <row r="122" spans="1:6">
      <c r="A122" s="20"/>
      <c r="B122" s="20"/>
      <c r="C122" s="26"/>
      <c r="D122" s="20"/>
      <c r="E122" s="26"/>
      <c r="F122" s="27"/>
    </row>
    <row r="123" spans="1:6">
      <c r="A123" s="20"/>
      <c r="B123" s="20"/>
      <c r="C123" s="26"/>
      <c r="D123" s="20"/>
      <c r="E123" s="26"/>
      <c r="F123" s="27"/>
    </row>
    <row r="124" spans="1:6">
      <c r="A124" s="20"/>
      <c r="B124" s="20"/>
      <c r="C124" s="26"/>
      <c r="D124" s="20"/>
      <c r="E124" s="26"/>
      <c r="F124" s="27"/>
    </row>
    <row r="125" spans="1:6">
      <c r="A125" s="20"/>
      <c r="B125" s="20"/>
      <c r="C125" s="26"/>
      <c r="D125" s="20"/>
      <c r="E125" s="26"/>
      <c r="F125" s="27"/>
    </row>
    <row r="126" spans="1:6">
      <c r="A126" s="20"/>
      <c r="B126" s="20"/>
      <c r="C126" s="26"/>
      <c r="D126" s="20"/>
      <c r="E126" s="26"/>
      <c r="F126" s="27"/>
    </row>
    <row r="127" spans="1:6">
      <c r="A127" s="20"/>
      <c r="B127" s="20"/>
      <c r="C127" s="26"/>
      <c r="D127" s="20"/>
      <c r="E127" s="26"/>
      <c r="F127" s="27"/>
    </row>
    <row r="128" spans="1:6">
      <c r="A128" s="20"/>
      <c r="B128" s="20"/>
      <c r="C128" s="26"/>
      <c r="D128" s="20"/>
      <c r="E128" s="26"/>
      <c r="F128" s="27"/>
    </row>
    <row r="129" spans="1:6">
      <c r="A129" s="20"/>
      <c r="B129" s="20"/>
      <c r="C129" s="26"/>
      <c r="D129" s="20"/>
      <c r="E129" s="26"/>
      <c r="F129" s="27"/>
    </row>
    <row r="130" spans="1:6">
      <c r="A130" s="20"/>
      <c r="B130" s="20"/>
      <c r="C130" s="26"/>
      <c r="D130" s="20"/>
      <c r="E130" s="26"/>
      <c r="F130" s="27"/>
    </row>
    <row r="131" spans="1:6">
      <c r="A131" s="20"/>
      <c r="B131" s="20"/>
      <c r="C131" s="26"/>
      <c r="D131" s="20"/>
      <c r="E131" s="26"/>
      <c r="F131" s="27"/>
    </row>
    <row r="132" spans="1:6">
      <c r="A132" s="20"/>
      <c r="B132" s="20"/>
      <c r="C132" s="26"/>
      <c r="D132" s="20"/>
      <c r="E132" s="26"/>
      <c r="F132" s="27"/>
    </row>
    <row r="133" spans="1:6">
      <c r="A133" s="20"/>
      <c r="B133" s="20"/>
      <c r="C133" s="26"/>
      <c r="D133" s="20"/>
      <c r="E133" s="26"/>
      <c r="F133" s="27"/>
    </row>
    <row r="134" spans="1:6">
      <c r="A134" s="20"/>
      <c r="B134" s="20"/>
      <c r="C134" s="26"/>
      <c r="D134" s="20"/>
      <c r="E134" s="26"/>
      <c r="F134" s="27"/>
    </row>
    <row r="135" spans="1:6">
      <c r="A135" s="20"/>
      <c r="B135" s="20"/>
      <c r="C135" s="26"/>
      <c r="D135" s="20"/>
      <c r="E135" s="26"/>
      <c r="F135" s="27"/>
    </row>
    <row r="136" spans="1:6">
      <c r="A136" s="20"/>
      <c r="B136" s="20"/>
      <c r="C136" s="26"/>
      <c r="D136" s="20"/>
      <c r="E136" s="26"/>
      <c r="F136" s="27"/>
    </row>
    <row r="137" spans="1:6">
      <c r="A137" s="20"/>
      <c r="B137" s="20"/>
      <c r="C137" s="26"/>
      <c r="D137" s="20"/>
      <c r="E137" s="26"/>
      <c r="F137" s="27"/>
    </row>
    <row r="138" spans="1:6">
      <c r="A138" s="20"/>
      <c r="B138" s="20"/>
      <c r="C138" s="26"/>
      <c r="D138" s="20"/>
      <c r="E138" s="26"/>
      <c r="F138" s="27"/>
    </row>
    <row r="139" spans="1:6">
      <c r="A139" s="20"/>
      <c r="B139" s="20"/>
      <c r="C139" s="26"/>
      <c r="D139" s="20"/>
      <c r="E139" s="26"/>
      <c r="F139" s="27"/>
    </row>
    <row r="140" spans="1:6">
      <c r="A140" s="20"/>
      <c r="B140" s="20"/>
      <c r="C140" s="26"/>
      <c r="D140" s="20"/>
      <c r="E140" s="26"/>
      <c r="F140" s="27"/>
    </row>
    <row r="141" spans="1:6">
      <c r="A141" s="20"/>
      <c r="B141" s="20"/>
      <c r="C141" s="26"/>
      <c r="D141" s="20"/>
      <c r="E141" s="26"/>
      <c r="F141" s="27"/>
    </row>
    <row r="142" spans="1:6" s="35" customFormat="1">
      <c r="A142" s="34" t="s">
        <v>218</v>
      </c>
    </row>
    <row r="143" spans="1:6" ht="30">
      <c r="A143" s="43" t="s">
        <v>37</v>
      </c>
      <c r="B143" s="43" t="s">
        <v>38</v>
      </c>
      <c r="C143" s="43" t="s">
        <v>39</v>
      </c>
      <c r="D143" s="43" t="s">
        <v>40</v>
      </c>
      <c r="E143" s="48" t="s">
        <v>41</v>
      </c>
      <c r="F143" s="43" t="s">
        <v>42</v>
      </c>
    </row>
    <row r="144" spans="1:6" s="97" customFormat="1" ht="75">
      <c r="A144" s="98">
        <v>358458</v>
      </c>
      <c r="B144" s="95" t="s">
        <v>187</v>
      </c>
      <c r="C144" s="99" t="s">
        <v>188</v>
      </c>
      <c r="D144" s="95" t="s">
        <v>189</v>
      </c>
      <c r="E144" s="100" t="s">
        <v>190</v>
      </c>
      <c r="F144" s="16" t="s">
        <v>201</v>
      </c>
    </row>
    <row r="145" spans="1:6" s="97" customFormat="1" ht="75">
      <c r="A145" s="98">
        <v>378736</v>
      </c>
      <c r="B145" s="95" t="s">
        <v>191</v>
      </c>
      <c r="C145" s="99" t="s">
        <v>192</v>
      </c>
      <c r="D145" s="95" t="s">
        <v>193</v>
      </c>
      <c r="E145" s="100" t="s">
        <v>190</v>
      </c>
      <c r="F145" s="16" t="s">
        <v>202</v>
      </c>
    </row>
    <row r="146" spans="1:6" s="97" customFormat="1" ht="75">
      <c r="A146" s="98">
        <v>358461</v>
      </c>
      <c r="B146" s="95" t="s">
        <v>203</v>
      </c>
      <c r="C146" s="99" t="s">
        <v>194</v>
      </c>
      <c r="D146" s="95" t="s">
        <v>195</v>
      </c>
      <c r="E146" s="100" t="s">
        <v>190</v>
      </c>
      <c r="F146" s="16" t="s">
        <v>204</v>
      </c>
    </row>
    <row r="147" spans="1:6" s="97" customFormat="1" ht="75">
      <c r="A147" s="98">
        <v>379159</v>
      </c>
      <c r="B147" s="95" t="s">
        <v>196</v>
      </c>
      <c r="C147" s="99" t="s">
        <v>197</v>
      </c>
      <c r="D147" s="95" t="s">
        <v>198</v>
      </c>
      <c r="E147" s="100" t="s">
        <v>190</v>
      </c>
      <c r="F147" s="106" t="s">
        <v>206</v>
      </c>
    </row>
    <row r="148" spans="1:6" s="97" customFormat="1" ht="90">
      <c r="A148" s="152">
        <v>384283</v>
      </c>
      <c r="B148" s="125" t="s">
        <v>232</v>
      </c>
      <c r="C148" s="150" t="s">
        <v>271</v>
      </c>
      <c r="D148" s="151" t="s">
        <v>234</v>
      </c>
      <c r="E148" s="100" t="s">
        <v>190</v>
      </c>
      <c r="F148" s="16" t="s">
        <v>233</v>
      </c>
    </row>
    <row r="149" spans="1:6" s="97" customFormat="1" ht="75">
      <c r="A149" s="152">
        <v>379888</v>
      </c>
      <c r="B149" s="125" t="s">
        <v>236</v>
      </c>
      <c r="C149" s="150" t="s">
        <v>272</v>
      </c>
      <c r="D149" s="126" t="s">
        <v>275</v>
      </c>
      <c r="E149" s="100" t="s">
        <v>190</v>
      </c>
      <c r="F149" s="16" t="s">
        <v>235</v>
      </c>
    </row>
    <row r="150" spans="1:6" s="97" customFormat="1" ht="90">
      <c r="A150" s="152">
        <v>379112</v>
      </c>
      <c r="B150" s="125" t="s">
        <v>239</v>
      </c>
      <c r="C150" s="150" t="s">
        <v>273</v>
      </c>
      <c r="D150" s="126" t="s">
        <v>237</v>
      </c>
      <c r="E150" s="100" t="s">
        <v>190</v>
      </c>
      <c r="F150" s="16" t="s">
        <v>238</v>
      </c>
    </row>
    <row r="151" spans="1:6" s="97" customFormat="1" ht="90">
      <c r="A151" s="152">
        <v>380116</v>
      </c>
      <c r="B151" s="127" t="s">
        <v>242</v>
      </c>
      <c r="C151" s="150" t="s">
        <v>274</v>
      </c>
      <c r="D151" s="126" t="s">
        <v>240</v>
      </c>
      <c r="E151" s="100" t="s">
        <v>190</v>
      </c>
      <c r="F151" s="16" t="s">
        <v>241</v>
      </c>
    </row>
    <row r="152" spans="1:6" s="97" customFormat="1">
      <c r="A152" s="128"/>
      <c r="B152" s="129"/>
      <c r="C152" s="130"/>
      <c r="D152" s="131"/>
      <c r="E152" s="107"/>
      <c r="F152" s="132"/>
    </row>
    <row r="153" spans="1:6" s="105" customFormat="1" ht="15.75" thickBot="1">
      <c r="A153" s="104" t="s">
        <v>217</v>
      </c>
    </row>
    <row r="154" spans="1:6" s="11" customFormat="1" ht="15.75" thickBot="1">
      <c r="A154" s="49" t="s">
        <v>43</v>
      </c>
      <c r="B154" s="50" t="s">
        <v>44</v>
      </c>
      <c r="C154" s="50" t="s">
        <v>27</v>
      </c>
      <c r="D154" s="50" t="s">
        <v>45</v>
      </c>
      <c r="E154" s="50" t="s">
        <v>46</v>
      </c>
      <c r="F154" s="51" t="s">
        <v>47</v>
      </c>
    </row>
    <row r="155" spans="1:6" ht="15.75" thickBot="1">
      <c r="A155" s="162" t="s">
        <v>152</v>
      </c>
      <c r="B155" s="163"/>
      <c r="C155" s="163"/>
      <c r="D155" s="163"/>
      <c r="E155" s="163"/>
      <c r="F155" s="164"/>
    </row>
    <row r="156" spans="1:6">
      <c r="A156" s="161">
        <v>100</v>
      </c>
      <c r="B156" s="53">
        <v>111</v>
      </c>
      <c r="C156" s="54" t="s">
        <v>123</v>
      </c>
      <c r="D156" s="55">
        <v>11152800000</v>
      </c>
      <c r="E156" s="56">
        <v>9323568386</v>
      </c>
      <c r="F156" s="57">
        <f>+D156-E156</f>
        <v>1829231614</v>
      </c>
    </row>
    <row r="157" spans="1:6">
      <c r="A157" s="161"/>
      <c r="B157" s="58">
        <v>111</v>
      </c>
      <c r="C157" s="59" t="s">
        <v>123</v>
      </c>
      <c r="D157" s="60">
        <v>1788000000</v>
      </c>
      <c r="E157" s="60">
        <v>1788000000</v>
      </c>
      <c r="F157" s="62">
        <f t="shared" ref="F157:F191" si="3">+D157-E157</f>
        <v>0</v>
      </c>
    </row>
    <row r="158" spans="1:6">
      <c r="A158" s="161"/>
      <c r="B158" s="58">
        <v>112</v>
      </c>
      <c r="C158" s="59" t="s">
        <v>124</v>
      </c>
      <c r="D158" s="60">
        <v>240000000</v>
      </c>
      <c r="E158" s="60">
        <v>240000000</v>
      </c>
      <c r="F158" s="62">
        <f t="shared" si="3"/>
        <v>0</v>
      </c>
    </row>
    <row r="159" spans="1:6">
      <c r="A159" s="161"/>
      <c r="B159" s="58">
        <v>113</v>
      </c>
      <c r="C159" s="59" t="s">
        <v>125</v>
      </c>
      <c r="D159" s="60">
        <v>188272800</v>
      </c>
      <c r="E159" s="60">
        <v>188272800</v>
      </c>
      <c r="F159" s="62">
        <f t="shared" si="3"/>
        <v>0</v>
      </c>
    </row>
    <row r="160" spans="1:6">
      <c r="A160" s="161"/>
      <c r="B160" s="58">
        <v>114</v>
      </c>
      <c r="C160" s="59" t="s">
        <v>126</v>
      </c>
      <c r="D160" s="60">
        <v>929400000</v>
      </c>
      <c r="E160" s="61">
        <v>775371666</v>
      </c>
      <c r="F160" s="62">
        <f t="shared" si="3"/>
        <v>154028334</v>
      </c>
    </row>
    <row r="161" spans="1:6">
      <c r="A161" s="161"/>
      <c r="B161" s="58">
        <v>114</v>
      </c>
      <c r="C161" s="59" t="s">
        <v>126</v>
      </c>
      <c r="D161" s="60">
        <v>184689400</v>
      </c>
      <c r="E161" s="61">
        <v>184629892</v>
      </c>
      <c r="F161" s="62">
        <f t="shared" si="3"/>
        <v>59508</v>
      </c>
    </row>
    <row r="162" spans="1:6">
      <c r="A162" s="161"/>
      <c r="B162" s="58">
        <v>123</v>
      </c>
      <c r="C162" s="59" t="s">
        <v>127</v>
      </c>
      <c r="D162" s="63">
        <v>174845000</v>
      </c>
      <c r="E162" s="61">
        <v>0</v>
      </c>
      <c r="F162" s="62">
        <f t="shared" si="3"/>
        <v>174845000</v>
      </c>
    </row>
    <row r="163" spans="1:6">
      <c r="A163" s="161"/>
      <c r="B163" s="58">
        <v>131</v>
      </c>
      <c r="C163" s="59" t="s">
        <v>128</v>
      </c>
      <c r="D163" s="60">
        <v>94098900</v>
      </c>
      <c r="E163" s="61">
        <v>0</v>
      </c>
      <c r="F163" s="62">
        <f t="shared" si="3"/>
        <v>94098900</v>
      </c>
    </row>
    <row r="164" spans="1:6">
      <c r="A164" s="161"/>
      <c r="B164" s="58">
        <v>133</v>
      </c>
      <c r="C164" s="59" t="s">
        <v>129</v>
      </c>
      <c r="D164" s="60">
        <f>715020000+59585000</f>
        <v>774605000</v>
      </c>
      <c r="E164" s="61">
        <v>772063833</v>
      </c>
      <c r="F164" s="62">
        <f t="shared" si="3"/>
        <v>2541167</v>
      </c>
    </row>
    <row r="165" spans="1:6">
      <c r="A165" s="161"/>
      <c r="B165" s="58">
        <v>144</v>
      </c>
      <c r="C165" s="59" t="s">
        <v>130</v>
      </c>
      <c r="D165" s="60">
        <f>1078995708+222000000+108416309+11100000</f>
        <v>1420512017</v>
      </c>
      <c r="E165" s="61">
        <v>826550258</v>
      </c>
      <c r="F165" s="62">
        <f t="shared" si="3"/>
        <v>593961759</v>
      </c>
    </row>
    <row r="166" spans="1:6" ht="15.75" thickBot="1">
      <c r="A166" s="161"/>
      <c r="B166" s="64">
        <v>199</v>
      </c>
      <c r="C166" s="65" t="s">
        <v>131</v>
      </c>
      <c r="D166" s="66">
        <f>219600000+71040000+24220000</f>
        <v>314860000</v>
      </c>
      <c r="E166" s="67">
        <v>190192129</v>
      </c>
      <c r="F166" s="68">
        <f t="shared" si="3"/>
        <v>124667871</v>
      </c>
    </row>
    <row r="167" spans="1:6">
      <c r="A167" s="165">
        <v>200</v>
      </c>
      <c r="B167" s="69">
        <v>210</v>
      </c>
      <c r="C167" s="70" t="s">
        <v>132</v>
      </c>
      <c r="D167" s="71">
        <v>455720000</v>
      </c>
      <c r="E167" s="72">
        <v>394728134</v>
      </c>
      <c r="F167" s="73">
        <f t="shared" si="3"/>
        <v>60991866</v>
      </c>
    </row>
    <row r="168" spans="1:6">
      <c r="A168" s="166"/>
      <c r="B168" s="58">
        <v>220</v>
      </c>
      <c r="C168" s="59" t="s">
        <v>133</v>
      </c>
      <c r="D168" s="60">
        <v>62000000</v>
      </c>
      <c r="E168" s="61">
        <v>0</v>
      </c>
      <c r="F168" s="62">
        <f t="shared" si="3"/>
        <v>62000000</v>
      </c>
    </row>
    <row r="169" spans="1:6">
      <c r="A169" s="166"/>
      <c r="B169" s="58">
        <v>230</v>
      </c>
      <c r="C169" s="59" t="s">
        <v>134</v>
      </c>
      <c r="D169" s="60">
        <v>215787763</v>
      </c>
      <c r="E169" s="61">
        <v>67303320</v>
      </c>
      <c r="F169" s="62">
        <f t="shared" si="3"/>
        <v>148484443</v>
      </c>
    </row>
    <row r="170" spans="1:6">
      <c r="A170" s="166"/>
      <c r="B170" s="58">
        <v>240</v>
      </c>
      <c r="C170" s="59" t="s">
        <v>135</v>
      </c>
      <c r="D170" s="60">
        <v>1039200000</v>
      </c>
      <c r="E170" s="61">
        <v>501619634</v>
      </c>
      <c r="F170" s="62">
        <f t="shared" si="3"/>
        <v>537580366</v>
      </c>
    </row>
    <row r="171" spans="1:6">
      <c r="A171" s="166"/>
      <c r="B171" s="58">
        <v>250</v>
      </c>
      <c r="C171" s="59" t="s">
        <v>136</v>
      </c>
      <c r="D171" s="60">
        <v>270800000</v>
      </c>
      <c r="E171" s="61">
        <v>180800000</v>
      </c>
      <c r="F171" s="62">
        <f t="shared" si="3"/>
        <v>90000000</v>
      </c>
    </row>
    <row r="172" spans="1:6">
      <c r="A172" s="166"/>
      <c r="B172" s="58">
        <v>260</v>
      </c>
      <c r="C172" s="59" t="s">
        <v>137</v>
      </c>
      <c r="D172" s="60">
        <v>152129000</v>
      </c>
      <c r="E172" s="61">
        <v>0</v>
      </c>
      <c r="F172" s="62">
        <f t="shared" si="3"/>
        <v>152129000</v>
      </c>
    </row>
    <row r="173" spans="1:6">
      <c r="A173" s="166"/>
      <c r="B173" s="58">
        <v>260</v>
      </c>
      <c r="C173" s="59" t="s">
        <v>137</v>
      </c>
      <c r="D173" s="60">
        <v>434571000</v>
      </c>
      <c r="E173" s="61">
        <v>63515344</v>
      </c>
      <c r="F173" s="62">
        <f t="shared" si="3"/>
        <v>371055656</v>
      </c>
    </row>
    <row r="174" spans="1:6">
      <c r="A174" s="166"/>
      <c r="B174" s="58">
        <v>271</v>
      </c>
      <c r="C174" s="59" t="s">
        <v>138</v>
      </c>
      <c r="D174" s="74">
        <v>1142400000</v>
      </c>
      <c r="E174" s="61">
        <v>0</v>
      </c>
      <c r="F174" s="62">
        <f t="shared" si="3"/>
        <v>1142400000</v>
      </c>
    </row>
    <row r="175" spans="1:6">
      <c r="A175" s="166"/>
      <c r="B175" s="58">
        <v>271</v>
      </c>
      <c r="C175" s="59" t="s">
        <v>138</v>
      </c>
      <c r="D175" s="74">
        <v>1713600000</v>
      </c>
      <c r="E175" s="61">
        <v>1604570000</v>
      </c>
      <c r="F175" s="62">
        <f t="shared" si="3"/>
        <v>109030000</v>
      </c>
    </row>
    <row r="176" spans="1:6">
      <c r="A176" s="166"/>
      <c r="B176" s="58">
        <v>282</v>
      </c>
      <c r="C176" s="59" t="s">
        <v>139</v>
      </c>
      <c r="D176" s="60">
        <v>753896772</v>
      </c>
      <c r="E176" s="61">
        <v>600000000</v>
      </c>
      <c r="F176" s="62">
        <f t="shared" si="3"/>
        <v>153896772</v>
      </c>
    </row>
    <row r="177" spans="1:6" ht="15.75" thickBot="1">
      <c r="A177" s="167"/>
      <c r="B177" s="75">
        <v>290</v>
      </c>
      <c r="C177" s="76" t="s">
        <v>140</v>
      </c>
      <c r="D177" s="77">
        <v>454600000</v>
      </c>
      <c r="E177" s="78">
        <v>10000000</v>
      </c>
      <c r="F177" s="79">
        <f t="shared" si="3"/>
        <v>444600000</v>
      </c>
    </row>
    <row r="178" spans="1:6">
      <c r="A178" s="165">
        <v>300</v>
      </c>
      <c r="B178" s="69">
        <v>330</v>
      </c>
      <c r="C178" s="70" t="s">
        <v>141</v>
      </c>
      <c r="D178" s="71">
        <v>100000000</v>
      </c>
      <c r="E178" s="72">
        <v>2385000</v>
      </c>
      <c r="F178" s="73">
        <f t="shared" si="3"/>
        <v>97615000</v>
      </c>
    </row>
    <row r="179" spans="1:6">
      <c r="A179" s="166"/>
      <c r="B179" s="58">
        <v>340</v>
      </c>
      <c r="C179" s="59" t="s">
        <v>142</v>
      </c>
      <c r="D179" s="60">
        <f>80845930+76596338</f>
        <v>157442268</v>
      </c>
      <c r="E179" s="61">
        <v>0</v>
      </c>
      <c r="F179" s="62">
        <f t="shared" si="3"/>
        <v>157442268</v>
      </c>
    </row>
    <row r="180" spans="1:6">
      <c r="A180" s="166"/>
      <c r="B180" s="58">
        <v>350</v>
      </c>
      <c r="C180" s="59" t="s">
        <v>143</v>
      </c>
      <c r="D180" s="60">
        <v>50000000</v>
      </c>
      <c r="E180" s="61">
        <v>12422715</v>
      </c>
      <c r="F180" s="62">
        <f t="shared" si="3"/>
        <v>37577285</v>
      </c>
    </row>
    <row r="181" spans="1:6">
      <c r="A181" s="166"/>
      <c r="B181" s="58">
        <v>360</v>
      </c>
      <c r="C181" s="59" t="s">
        <v>144</v>
      </c>
      <c r="D181" s="60">
        <v>122647477</v>
      </c>
      <c r="E181" s="61">
        <v>97222252</v>
      </c>
      <c r="F181" s="62">
        <f t="shared" si="3"/>
        <v>25425225</v>
      </c>
    </row>
    <row r="182" spans="1:6" ht="15.75" thickBot="1">
      <c r="A182" s="167"/>
      <c r="B182" s="75">
        <v>390</v>
      </c>
      <c r="C182" s="76" t="s">
        <v>145</v>
      </c>
      <c r="D182" s="77">
        <v>20000000</v>
      </c>
      <c r="E182" s="78">
        <v>0</v>
      </c>
      <c r="F182" s="79">
        <f t="shared" si="3"/>
        <v>20000000</v>
      </c>
    </row>
    <row r="183" spans="1:6">
      <c r="A183" s="161">
        <v>500</v>
      </c>
      <c r="B183" s="53">
        <v>520</v>
      </c>
      <c r="C183" s="54" t="s">
        <v>146</v>
      </c>
      <c r="D183" s="55">
        <f>345106995+200000000</f>
        <v>545106995</v>
      </c>
      <c r="E183" s="56">
        <v>0</v>
      </c>
      <c r="F183" s="57">
        <f t="shared" si="3"/>
        <v>545106995</v>
      </c>
    </row>
    <row r="184" spans="1:6">
      <c r="A184" s="161"/>
      <c r="B184" s="58">
        <v>530</v>
      </c>
      <c r="C184" s="59" t="s">
        <v>147</v>
      </c>
      <c r="D184" s="60">
        <v>229500000</v>
      </c>
      <c r="E184" s="61">
        <v>0</v>
      </c>
      <c r="F184" s="62">
        <f t="shared" si="3"/>
        <v>229500000</v>
      </c>
    </row>
    <row r="185" spans="1:6">
      <c r="A185" s="161"/>
      <c r="B185" s="58">
        <v>530</v>
      </c>
      <c r="C185" s="59" t="s">
        <v>147</v>
      </c>
      <c r="D185" s="60">
        <v>227261330</v>
      </c>
      <c r="E185" s="61">
        <v>0</v>
      </c>
      <c r="F185" s="62">
        <f t="shared" si="3"/>
        <v>227261330</v>
      </c>
    </row>
    <row r="186" spans="1:6">
      <c r="A186" s="161"/>
      <c r="B186" s="58">
        <v>540</v>
      </c>
      <c r="C186" s="59" t="s">
        <v>148</v>
      </c>
      <c r="D186" s="60">
        <v>100000000</v>
      </c>
      <c r="E186" s="61">
        <v>0</v>
      </c>
      <c r="F186" s="62">
        <f t="shared" si="3"/>
        <v>100000000</v>
      </c>
    </row>
    <row r="187" spans="1:6">
      <c r="A187" s="161"/>
      <c r="B187" s="58">
        <v>540</v>
      </c>
      <c r="C187" s="59" t="s">
        <v>148</v>
      </c>
      <c r="D187" s="60">
        <v>100000000</v>
      </c>
      <c r="E187" s="61">
        <v>71250000</v>
      </c>
      <c r="F187" s="62">
        <f t="shared" si="3"/>
        <v>28750000</v>
      </c>
    </row>
    <row r="188" spans="1:6" ht="15.75" thickBot="1">
      <c r="A188" s="161"/>
      <c r="B188" s="64">
        <v>570</v>
      </c>
      <c r="C188" s="65" t="s">
        <v>149</v>
      </c>
      <c r="D188" s="66">
        <v>80000000</v>
      </c>
      <c r="E188" s="67">
        <v>0</v>
      </c>
      <c r="F188" s="68">
        <f t="shared" si="3"/>
        <v>80000000</v>
      </c>
    </row>
    <row r="189" spans="1:6" ht="15.75" thickBot="1">
      <c r="A189" s="52">
        <v>800</v>
      </c>
      <c r="B189" s="80">
        <v>845</v>
      </c>
      <c r="C189" s="81" t="s">
        <v>150</v>
      </c>
      <c r="D189" s="82">
        <f>300000000+150000000</f>
        <v>450000000</v>
      </c>
      <c r="E189" s="83">
        <v>0</v>
      </c>
      <c r="F189" s="84">
        <f t="shared" si="3"/>
        <v>450000000</v>
      </c>
    </row>
    <row r="190" spans="1:6">
      <c r="A190" s="165">
        <v>900</v>
      </c>
      <c r="B190" s="69">
        <v>910</v>
      </c>
      <c r="C190" s="70" t="s">
        <v>151</v>
      </c>
      <c r="D190" s="71">
        <v>200000000</v>
      </c>
      <c r="E190" s="72">
        <v>0</v>
      </c>
      <c r="F190" s="73">
        <f t="shared" si="3"/>
        <v>200000000</v>
      </c>
    </row>
    <row r="191" spans="1:6" ht="15.75" thickBot="1">
      <c r="A191" s="166"/>
      <c r="B191" s="64">
        <v>910</v>
      </c>
      <c r="C191" s="65" t="s">
        <v>151</v>
      </c>
      <c r="D191" s="66">
        <v>100000000</v>
      </c>
      <c r="E191" s="67">
        <v>98954041</v>
      </c>
      <c r="F191" s="68">
        <f t="shared" si="3"/>
        <v>1045959</v>
      </c>
    </row>
    <row r="192" spans="1:6" ht="15.75" thickBot="1">
      <c r="A192" s="194" t="s">
        <v>156</v>
      </c>
      <c r="B192" s="195"/>
      <c r="C192" s="195"/>
      <c r="D192" s="110">
        <f>SUM(D156:D191)</f>
        <v>26438745722</v>
      </c>
      <c r="E192" s="110">
        <f>SUM(E156:E191)</f>
        <v>17993419404</v>
      </c>
      <c r="F192" s="111">
        <f t="shared" ref="F192" si="4">SUM(F156:F191)</f>
        <v>8445326318</v>
      </c>
    </row>
    <row r="193" spans="1:6" s="31" customFormat="1">
      <c r="A193" s="108"/>
      <c r="B193" s="108"/>
      <c r="C193" s="108"/>
      <c r="D193" s="109"/>
      <c r="E193" s="109"/>
      <c r="F193" s="109"/>
    </row>
    <row r="194" spans="1:6" s="31" customFormat="1">
      <c r="A194" s="29"/>
      <c r="B194" s="29"/>
      <c r="C194" s="29"/>
      <c r="D194" s="30"/>
      <c r="E194" s="33"/>
      <c r="F194" s="30"/>
    </row>
    <row r="195" spans="1:6" s="31" customFormat="1">
      <c r="A195" s="29"/>
      <c r="B195" s="29"/>
      <c r="C195" s="29"/>
      <c r="D195" s="30"/>
      <c r="E195" s="32"/>
      <c r="F195" s="30"/>
    </row>
    <row r="196" spans="1:6" s="31" customFormat="1">
      <c r="A196" s="29"/>
      <c r="B196" s="29"/>
      <c r="C196" s="29"/>
      <c r="D196" s="30"/>
      <c r="E196" s="32"/>
      <c r="F196" s="30"/>
    </row>
    <row r="197" spans="1:6" s="31" customFormat="1">
      <c r="A197" s="29"/>
      <c r="B197" s="29"/>
      <c r="C197" s="29"/>
      <c r="D197" s="30"/>
      <c r="E197" s="32"/>
      <c r="F197" s="30"/>
    </row>
    <row r="198" spans="1:6" s="31" customFormat="1">
      <c r="A198" s="29"/>
      <c r="B198" s="29"/>
      <c r="C198" s="29"/>
      <c r="D198" s="30"/>
      <c r="E198" s="221"/>
      <c r="F198" s="30"/>
    </row>
    <row r="199" spans="1:6" s="31" customFormat="1">
      <c r="A199" s="29"/>
      <c r="B199" s="29"/>
      <c r="C199" s="29"/>
      <c r="D199" s="30"/>
      <c r="E199" s="32"/>
      <c r="F199" s="30"/>
    </row>
    <row r="200" spans="1:6" s="31" customFormat="1">
      <c r="A200" s="29"/>
      <c r="B200" s="29"/>
      <c r="C200" s="29"/>
      <c r="D200" s="30"/>
      <c r="E200" s="32"/>
      <c r="F200" s="30"/>
    </row>
    <row r="201" spans="1:6" s="31" customFormat="1">
      <c r="A201" s="29"/>
      <c r="B201" s="29"/>
      <c r="C201" s="29"/>
      <c r="D201" s="30"/>
      <c r="E201" s="32"/>
      <c r="F201" s="30"/>
    </row>
    <row r="202" spans="1:6" s="31" customFormat="1">
      <c r="A202" s="29"/>
      <c r="B202" s="29"/>
      <c r="C202" s="29"/>
      <c r="D202" s="30"/>
      <c r="E202" s="32"/>
      <c r="F202" s="30"/>
    </row>
    <row r="203" spans="1:6" s="31" customFormat="1">
      <c r="A203" s="29"/>
      <c r="B203" s="29"/>
      <c r="C203" s="29"/>
      <c r="D203" s="30"/>
      <c r="E203" s="32"/>
      <c r="F203" s="30"/>
    </row>
    <row r="204" spans="1:6" ht="15.75" thickBot="1">
      <c r="A204" s="28"/>
      <c r="B204" s="29"/>
      <c r="C204" s="29"/>
      <c r="D204" s="30"/>
      <c r="E204" s="32"/>
      <c r="F204" s="30"/>
    </row>
    <row r="205" spans="1:6" s="39" customFormat="1" ht="15.75" thickBot="1">
      <c r="A205" s="196" t="s">
        <v>153</v>
      </c>
      <c r="B205" s="197"/>
      <c r="C205" s="197"/>
      <c r="D205" s="197"/>
      <c r="E205" s="197"/>
      <c r="F205" s="198"/>
    </row>
    <row r="206" spans="1:6" s="39" customFormat="1">
      <c r="A206" s="165">
        <v>100</v>
      </c>
      <c r="B206" s="69">
        <v>123</v>
      </c>
      <c r="C206" s="70" t="s">
        <v>127</v>
      </c>
      <c r="D206" s="88">
        <v>302450147</v>
      </c>
      <c r="E206" s="72">
        <v>0</v>
      </c>
      <c r="F206" s="89">
        <f>+D206-E206</f>
        <v>302450147</v>
      </c>
    </row>
    <row r="207" spans="1:6" s="39" customFormat="1">
      <c r="A207" s="166"/>
      <c r="B207" s="58">
        <v>133</v>
      </c>
      <c r="C207" s="59" t="s">
        <v>129</v>
      </c>
      <c r="D207" s="60">
        <f>940800000+78400000-200000000</f>
        <v>819200000</v>
      </c>
      <c r="E207" s="61">
        <v>732653138</v>
      </c>
      <c r="F207" s="90">
        <f t="shared" ref="F207:F221" si="5">+D207-E207</f>
        <v>86546862</v>
      </c>
    </row>
    <row r="208" spans="1:6" s="39" customFormat="1" ht="15.75" thickBot="1">
      <c r="A208" s="167"/>
      <c r="B208" s="75">
        <v>145</v>
      </c>
      <c r="C208" s="76" t="s">
        <v>154</v>
      </c>
      <c r="D208" s="77">
        <v>1682000000</v>
      </c>
      <c r="E208" s="78">
        <v>1259554742</v>
      </c>
      <c r="F208" s="91">
        <f t="shared" si="5"/>
        <v>422445258</v>
      </c>
    </row>
    <row r="209" spans="1:6" s="39" customFormat="1">
      <c r="A209" s="165">
        <v>200</v>
      </c>
      <c r="B209" s="69">
        <v>220</v>
      </c>
      <c r="C209" s="70" t="s">
        <v>133</v>
      </c>
      <c r="D209" s="92">
        <v>18000000</v>
      </c>
      <c r="E209" s="72">
        <v>1500000</v>
      </c>
      <c r="F209" s="89">
        <f t="shared" si="5"/>
        <v>16500000</v>
      </c>
    </row>
    <row r="210" spans="1:6" s="39" customFormat="1">
      <c r="A210" s="166"/>
      <c r="B210" s="58">
        <v>230</v>
      </c>
      <c r="C210" s="59" t="s">
        <v>134</v>
      </c>
      <c r="D210" s="60">
        <v>212992715</v>
      </c>
      <c r="E210" s="61">
        <v>78773560</v>
      </c>
      <c r="F210" s="90">
        <f t="shared" si="5"/>
        <v>134219155</v>
      </c>
    </row>
    <row r="211" spans="1:6" s="39" customFormat="1">
      <c r="A211" s="166"/>
      <c r="B211" s="58">
        <v>240</v>
      </c>
      <c r="C211" s="59" t="s">
        <v>135</v>
      </c>
      <c r="D211" s="60">
        <v>574800004</v>
      </c>
      <c r="E211" s="61">
        <v>0</v>
      </c>
      <c r="F211" s="90">
        <f t="shared" si="5"/>
        <v>574800004</v>
      </c>
    </row>
    <row r="212" spans="1:6" s="39" customFormat="1">
      <c r="A212" s="166"/>
      <c r="B212" s="58">
        <v>260</v>
      </c>
      <c r="C212" s="59" t="s">
        <v>137</v>
      </c>
      <c r="D212" s="60">
        <v>170400000</v>
      </c>
      <c r="E212" s="61">
        <v>0</v>
      </c>
      <c r="F212" s="90">
        <f t="shared" si="5"/>
        <v>170400000</v>
      </c>
    </row>
    <row r="213" spans="1:6" s="39" customFormat="1">
      <c r="A213" s="166"/>
      <c r="B213" s="58">
        <v>260</v>
      </c>
      <c r="C213" s="59" t="s">
        <v>137</v>
      </c>
      <c r="D213" s="60">
        <v>488456000</v>
      </c>
      <c r="E213" s="61">
        <v>456042000</v>
      </c>
      <c r="F213" s="90">
        <f t="shared" si="5"/>
        <v>32414000</v>
      </c>
    </row>
    <row r="214" spans="1:6" s="39" customFormat="1">
      <c r="A214" s="166"/>
      <c r="B214" s="58">
        <v>280</v>
      </c>
      <c r="C214" s="59" t="s">
        <v>139</v>
      </c>
      <c r="D214" s="60">
        <v>80000000</v>
      </c>
      <c r="E214" s="61">
        <v>0</v>
      </c>
      <c r="F214" s="90">
        <f t="shared" si="5"/>
        <v>80000000</v>
      </c>
    </row>
    <row r="215" spans="1:6" s="39" customFormat="1" ht="15.75" thickBot="1">
      <c r="A215" s="167"/>
      <c r="B215" s="75">
        <v>290</v>
      </c>
      <c r="C215" s="76" t="s">
        <v>140</v>
      </c>
      <c r="D215" s="77">
        <v>161600000</v>
      </c>
      <c r="E215" s="78">
        <v>0</v>
      </c>
      <c r="F215" s="91">
        <f t="shared" si="5"/>
        <v>161600000</v>
      </c>
    </row>
    <row r="216" spans="1:6" s="39" customFormat="1">
      <c r="A216" s="171">
        <v>300</v>
      </c>
      <c r="B216" s="69">
        <v>330</v>
      </c>
      <c r="C216" s="70" t="s">
        <v>141</v>
      </c>
      <c r="D216" s="92">
        <v>78990000</v>
      </c>
      <c r="E216" s="72">
        <v>0</v>
      </c>
      <c r="F216" s="89">
        <f t="shared" si="5"/>
        <v>78990000</v>
      </c>
    </row>
    <row r="217" spans="1:6" s="39" customFormat="1">
      <c r="A217" s="172"/>
      <c r="B217" s="58">
        <v>340</v>
      </c>
      <c r="C217" s="59" t="s">
        <v>142</v>
      </c>
      <c r="D217" s="60">
        <v>258696338</v>
      </c>
      <c r="E217" s="61">
        <v>12293730</v>
      </c>
      <c r="F217" s="90">
        <f t="shared" si="5"/>
        <v>246402608</v>
      </c>
    </row>
    <row r="218" spans="1:6" s="39" customFormat="1">
      <c r="A218" s="172"/>
      <c r="B218" s="58">
        <v>360</v>
      </c>
      <c r="C218" s="59" t="s">
        <v>144</v>
      </c>
      <c r="D218" s="60">
        <v>117417952</v>
      </c>
      <c r="E218" s="61">
        <v>0</v>
      </c>
      <c r="F218" s="90">
        <f t="shared" si="5"/>
        <v>117417952</v>
      </c>
    </row>
    <row r="219" spans="1:6" s="39" customFormat="1" ht="15.75" thickBot="1">
      <c r="A219" s="173"/>
      <c r="B219" s="75">
        <v>390</v>
      </c>
      <c r="C219" s="76" t="s">
        <v>145</v>
      </c>
      <c r="D219" s="77">
        <v>104800000</v>
      </c>
      <c r="E219" s="78">
        <v>1134900</v>
      </c>
      <c r="F219" s="91">
        <f t="shared" si="5"/>
        <v>103665100</v>
      </c>
    </row>
    <row r="220" spans="1:6" s="39" customFormat="1">
      <c r="A220" s="165">
        <v>500</v>
      </c>
      <c r="B220" s="69">
        <v>540</v>
      </c>
      <c r="C220" s="70" t="s">
        <v>148</v>
      </c>
      <c r="D220" s="71">
        <v>100000000</v>
      </c>
      <c r="E220" s="72">
        <v>86240000</v>
      </c>
      <c r="F220" s="89">
        <f t="shared" si="5"/>
        <v>13760000</v>
      </c>
    </row>
    <row r="221" spans="1:6" s="39" customFormat="1" ht="15.75" thickBot="1">
      <c r="A221" s="167"/>
      <c r="B221" s="75">
        <v>590</v>
      </c>
      <c r="C221" s="76" t="s">
        <v>155</v>
      </c>
      <c r="D221" s="77">
        <v>385316996</v>
      </c>
      <c r="E221" s="78">
        <v>0</v>
      </c>
      <c r="F221" s="91">
        <f t="shared" si="5"/>
        <v>385316996</v>
      </c>
    </row>
    <row r="222" spans="1:6" s="39" customFormat="1" ht="15.75" thickBot="1">
      <c r="A222" s="168" t="s">
        <v>157</v>
      </c>
      <c r="B222" s="169"/>
      <c r="C222" s="170"/>
      <c r="D222" s="85">
        <f>SUM(D206:D221)</f>
        <v>5555120152</v>
      </c>
      <c r="E222" s="86">
        <f>SUM(E206:E221)</f>
        <v>2628192070</v>
      </c>
      <c r="F222" s="87">
        <f t="shared" ref="F222" si="6">SUM(F206:F221)</f>
        <v>2926928082</v>
      </c>
    </row>
    <row r="223" spans="1:6" s="31" customFormat="1">
      <c r="A223" s="29"/>
      <c r="B223" s="29"/>
      <c r="C223" s="29"/>
      <c r="D223" s="30"/>
      <c r="E223" s="32"/>
      <c r="F223" s="30"/>
    </row>
    <row r="224" spans="1:6" s="31" customFormat="1">
      <c r="A224" s="29"/>
      <c r="B224" s="29"/>
      <c r="C224" s="29"/>
      <c r="D224" s="30"/>
      <c r="E224" s="32"/>
      <c r="F224" s="33"/>
    </row>
    <row r="225" spans="1:6" s="31" customFormat="1">
      <c r="A225" s="29"/>
      <c r="B225" s="29"/>
      <c r="C225" s="29"/>
      <c r="D225" s="30"/>
      <c r="E225" s="32"/>
      <c r="F225" s="30"/>
    </row>
    <row r="226" spans="1:6" s="31" customFormat="1">
      <c r="A226" s="29"/>
      <c r="B226" s="29"/>
      <c r="C226" s="29"/>
      <c r="D226" s="30"/>
      <c r="E226" s="32"/>
      <c r="F226" s="30"/>
    </row>
    <row r="227" spans="1:6" s="31" customFormat="1">
      <c r="A227" s="29"/>
      <c r="B227" s="29"/>
      <c r="C227" s="29"/>
      <c r="D227" s="30"/>
      <c r="E227" s="32"/>
      <c r="F227" s="30"/>
    </row>
    <row r="228" spans="1:6" s="31" customFormat="1">
      <c r="A228" s="29"/>
      <c r="B228" s="29"/>
      <c r="C228" s="29"/>
      <c r="D228" s="30"/>
      <c r="E228" s="32"/>
      <c r="F228" s="30"/>
    </row>
    <row r="229" spans="1:6" s="31" customFormat="1">
      <c r="A229" s="29"/>
      <c r="B229" s="29"/>
      <c r="C229" s="29"/>
      <c r="D229" s="30"/>
      <c r="E229" s="32"/>
      <c r="F229" s="220"/>
    </row>
    <row r="230" spans="1:6" s="31" customFormat="1">
      <c r="A230" s="29"/>
      <c r="B230" s="29"/>
      <c r="C230" s="29"/>
      <c r="D230" s="30"/>
      <c r="E230" s="32"/>
      <c r="F230" s="30"/>
    </row>
    <row r="231" spans="1:6" s="31" customFormat="1">
      <c r="A231" s="29"/>
      <c r="B231" s="29"/>
      <c r="C231" s="29"/>
      <c r="D231" s="30"/>
      <c r="E231" s="32"/>
      <c r="F231" s="30"/>
    </row>
    <row r="232" spans="1:6" s="31" customFormat="1">
      <c r="A232" s="29"/>
      <c r="B232" s="29"/>
      <c r="C232" s="29"/>
      <c r="D232" s="30"/>
      <c r="E232" s="32"/>
      <c r="F232" s="30"/>
    </row>
    <row r="233" spans="1:6" s="31" customFormat="1">
      <c r="A233" s="29"/>
      <c r="B233" s="29"/>
      <c r="C233" s="29"/>
      <c r="D233" s="30"/>
      <c r="E233" s="32"/>
      <c r="F233" s="30"/>
    </row>
    <row r="234" spans="1:6" s="31" customFormat="1">
      <c r="A234" s="29"/>
      <c r="B234" s="29"/>
      <c r="C234" s="29"/>
      <c r="D234" s="30"/>
      <c r="E234" s="32"/>
      <c r="F234" s="30"/>
    </row>
    <row r="235" spans="1:6" s="31" customFormat="1">
      <c r="A235" s="29"/>
      <c r="B235" s="29"/>
      <c r="C235" s="29"/>
      <c r="D235" s="30"/>
      <c r="E235" s="32"/>
      <c r="F235" s="30"/>
    </row>
    <row r="236" spans="1:6" s="35" customFormat="1">
      <c r="A236" s="46" t="s">
        <v>166</v>
      </c>
    </row>
    <row r="237" spans="1:6">
      <c r="A237" s="42" t="s">
        <v>2</v>
      </c>
      <c r="B237" s="42" t="s">
        <v>48</v>
      </c>
      <c r="C237" s="42" t="s">
        <v>49</v>
      </c>
      <c r="D237" s="42" t="s">
        <v>50</v>
      </c>
      <c r="E237" s="45" t="s">
        <v>51</v>
      </c>
    </row>
    <row r="238" spans="1:6" ht="60">
      <c r="A238" s="7">
        <v>1</v>
      </c>
      <c r="B238" s="7" t="s">
        <v>106</v>
      </c>
      <c r="C238" s="7" t="s">
        <v>107</v>
      </c>
      <c r="D238" s="7" t="s">
        <v>109</v>
      </c>
      <c r="E238" s="16" t="s">
        <v>108</v>
      </c>
    </row>
    <row r="239" spans="1:6">
      <c r="A239" s="10"/>
      <c r="B239" s="10"/>
      <c r="C239" s="10"/>
      <c r="D239" s="11"/>
    </row>
    <row r="240" spans="1:6" s="35" customFormat="1">
      <c r="A240" s="46" t="s">
        <v>52</v>
      </c>
    </row>
    <row r="241" spans="1:5" s="35" customFormat="1">
      <c r="A241" s="46" t="s">
        <v>53</v>
      </c>
    </row>
    <row r="242" spans="1:5" ht="45">
      <c r="A242" s="42" t="s">
        <v>26</v>
      </c>
      <c r="B242" s="42" t="s">
        <v>54</v>
      </c>
      <c r="C242" s="42" t="s">
        <v>27</v>
      </c>
      <c r="D242" s="42" t="s">
        <v>55</v>
      </c>
      <c r="E242" s="42" t="s">
        <v>56</v>
      </c>
    </row>
    <row r="243" spans="1:5" ht="35.25" customHeight="1">
      <c r="A243" s="7">
        <v>1</v>
      </c>
      <c r="B243" s="7" t="s">
        <v>100</v>
      </c>
      <c r="C243" s="7" t="s">
        <v>101</v>
      </c>
      <c r="D243" s="7" t="s">
        <v>102</v>
      </c>
      <c r="E243" s="16" t="s">
        <v>103</v>
      </c>
    </row>
    <row r="244" spans="1:5" ht="91.5" customHeight="1">
      <c r="A244" s="7">
        <v>2</v>
      </c>
      <c r="B244" s="7" t="s">
        <v>104</v>
      </c>
      <c r="C244" s="7" t="s">
        <v>105</v>
      </c>
      <c r="D244" s="7" t="s">
        <v>102</v>
      </c>
      <c r="E244" s="36"/>
    </row>
    <row r="245" spans="1:5" ht="15" customHeight="1">
      <c r="A245" s="133"/>
      <c r="B245" s="133"/>
      <c r="C245" s="133"/>
      <c r="D245" s="133"/>
      <c r="E245" s="134"/>
    </row>
    <row r="246" spans="1:5" s="35" customFormat="1">
      <c r="A246" s="46" t="s">
        <v>57</v>
      </c>
    </row>
    <row r="247" spans="1:5" ht="30">
      <c r="A247" s="42" t="s">
        <v>58</v>
      </c>
      <c r="B247" s="42" t="s">
        <v>59</v>
      </c>
      <c r="C247" s="42" t="s">
        <v>60</v>
      </c>
      <c r="D247" s="42" t="s">
        <v>51</v>
      </c>
      <c r="E247" s="45" t="s">
        <v>61</v>
      </c>
    </row>
    <row r="248" spans="1:5" ht="15" customHeight="1">
      <c r="A248" s="180" t="s">
        <v>281</v>
      </c>
      <c r="B248" s="181"/>
      <c r="C248" s="181"/>
      <c r="D248" s="181"/>
      <c r="E248" s="182"/>
    </row>
    <row r="249" spans="1:5">
      <c r="A249" s="11"/>
      <c r="B249" s="11"/>
      <c r="C249" s="11"/>
      <c r="D249" s="11"/>
    </row>
    <row r="250" spans="1:5" s="35" customFormat="1">
      <c r="A250" s="46" t="s">
        <v>62</v>
      </c>
    </row>
    <row r="251" spans="1:5" ht="30">
      <c r="A251" s="42" t="s">
        <v>63</v>
      </c>
      <c r="B251" s="42" t="s">
        <v>64</v>
      </c>
      <c r="C251" s="42" t="s">
        <v>27</v>
      </c>
      <c r="D251" s="42" t="s">
        <v>65</v>
      </c>
      <c r="E251" s="42" t="s">
        <v>51</v>
      </c>
    </row>
    <row r="252" spans="1:5" ht="30">
      <c r="A252" s="153">
        <v>8397</v>
      </c>
      <c r="B252" s="140">
        <v>43903</v>
      </c>
      <c r="C252" s="141" t="s">
        <v>268</v>
      </c>
      <c r="D252" s="17" t="s">
        <v>99</v>
      </c>
      <c r="E252" s="174" t="s">
        <v>98</v>
      </c>
    </row>
    <row r="253" spans="1:5" ht="30">
      <c r="A253" s="153">
        <v>9452</v>
      </c>
      <c r="B253" s="140">
        <v>43991</v>
      </c>
      <c r="C253" s="141" t="s">
        <v>269</v>
      </c>
      <c r="D253" s="17" t="s">
        <v>99</v>
      </c>
      <c r="E253" s="175"/>
    </row>
    <row r="254" spans="1:5" ht="30">
      <c r="A254" s="153">
        <v>10189</v>
      </c>
      <c r="B254" s="96">
        <v>44068</v>
      </c>
      <c r="C254" s="142" t="s">
        <v>184</v>
      </c>
      <c r="D254" s="17" t="s">
        <v>99</v>
      </c>
      <c r="E254" s="175"/>
    </row>
    <row r="255" spans="1:5" ht="30">
      <c r="A255" s="153">
        <v>8541</v>
      </c>
      <c r="B255" s="96">
        <v>44092</v>
      </c>
      <c r="C255" s="143" t="s">
        <v>185</v>
      </c>
      <c r="D255" s="17" t="s">
        <v>186</v>
      </c>
      <c r="E255" s="175"/>
    </row>
    <row r="256" spans="1:5" ht="30">
      <c r="A256" s="122">
        <v>10593</v>
      </c>
      <c r="B256" s="121">
        <v>44133</v>
      </c>
      <c r="C256" s="144" t="s">
        <v>224</v>
      </c>
      <c r="D256" s="118" t="s">
        <v>225</v>
      </c>
      <c r="E256" s="176"/>
    </row>
    <row r="257" spans="1:3">
      <c r="A257" s="8"/>
    </row>
    <row r="258" spans="1:3">
      <c r="A258" s="8"/>
    </row>
    <row r="259" spans="1:3" s="35" customFormat="1">
      <c r="A259" s="46" t="s">
        <v>66</v>
      </c>
    </row>
    <row r="260" spans="1:3">
      <c r="A260" s="3" t="s">
        <v>67</v>
      </c>
    </row>
    <row r="261" spans="1:3">
      <c r="A261" s="183" t="s">
        <v>68</v>
      </c>
      <c r="B261" s="184"/>
      <c r="C261" s="185"/>
    </row>
    <row r="262" spans="1:3" ht="30">
      <c r="A262" s="42" t="s">
        <v>69</v>
      </c>
      <c r="B262" s="45" t="s">
        <v>27</v>
      </c>
      <c r="C262" s="48" t="s">
        <v>70</v>
      </c>
    </row>
    <row r="263" spans="1:3" ht="127.5" customHeight="1">
      <c r="A263" s="145">
        <v>2</v>
      </c>
      <c r="B263" s="146" t="s">
        <v>207</v>
      </c>
      <c r="C263" s="174" t="s">
        <v>96</v>
      </c>
    </row>
    <row r="264" spans="1:3" ht="127.5" customHeight="1">
      <c r="A264" s="149">
        <v>6</v>
      </c>
      <c r="B264" s="146" t="s">
        <v>207</v>
      </c>
      <c r="C264" s="176"/>
    </row>
    <row r="265" spans="1:3">
      <c r="A265" s="183" t="s">
        <v>71</v>
      </c>
      <c r="B265" s="184"/>
      <c r="C265" s="185"/>
    </row>
    <row r="266" spans="1:3" ht="30">
      <c r="A266" s="42" t="s">
        <v>69</v>
      </c>
      <c r="B266" s="45" t="s">
        <v>27</v>
      </c>
      <c r="C266" s="48" t="s">
        <v>70</v>
      </c>
    </row>
    <row r="267" spans="1:3" ht="60">
      <c r="A267" s="147">
        <v>1</v>
      </c>
      <c r="B267" s="148" t="s">
        <v>270</v>
      </c>
      <c r="C267" s="174" t="s">
        <v>96</v>
      </c>
    </row>
    <row r="268" spans="1:3" ht="120">
      <c r="A268" s="115">
        <v>7</v>
      </c>
      <c r="B268" s="123" t="s">
        <v>226</v>
      </c>
      <c r="C268" s="175"/>
    </row>
    <row r="269" spans="1:3" ht="90">
      <c r="A269" s="115">
        <v>8</v>
      </c>
      <c r="B269" s="123" t="s">
        <v>227</v>
      </c>
      <c r="C269" s="176"/>
    </row>
    <row r="270" spans="1:3">
      <c r="A270" s="115"/>
      <c r="B270" s="116"/>
      <c r="C270" s="117"/>
    </row>
    <row r="271" spans="1:3">
      <c r="A271" s="186" t="s">
        <v>72</v>
      </c>
      <c r="B271" s="186"/>
      <c r="C271" s="186"/>
    </row>
    <row r="272" spans="1:3" ht="30">
      <c r="A272" s="42" t="s">
        <v>69</v>
      </c>
      <c r="B272" s="45" t="s">
        <v>27</v>
      </c>
      <c r="C272" s="48" t="s">
        <v>70</v>
      </c>
    </row>
    <row r="273" spans="1:6">
      <c r="A273" s="154" t="s">
        <v>231</v>
      </c>
      <c r="B273" s="155"/>
      <c r="C273" s="156"/>
    </row>
    <row r="274" spans="1:6">
      <c r="A274" s="183" t="s">
        <v>73</v>
      </c>
      <c r="B274" s="184"/>
      <c r="C274" s="185"/>
    </row>
    <row r="275" spans="1:6" ht="30">
      <c r="A275" s="42" t="s">
        <v>69</v>
      </c>
      <c r="B275" s="45" t="s">
        <v>27</v>
      </c>
      <c r="C275" s="48" t="s">
        <v>70</v>
      </c>
    </row>
    <row r="276" spans="1:6">
      <c r="A276" s="154" t="s">
        <v>231</v>
      </c>
      <c r="B276" s="155"/>
      <c r="C276" s="156"/>
    </row>
    <row r="277" spans="1:6" ht="15" customHeight="1">
      <c r="A277" s="8"/>
    </row>
    <row r="278" spans="1:6">
      <c r="A278" s="189" t="s">
        <v>174</v>
      </c>
      <c r="B278" s="189"/>
      <c r="C278" s="189"/>
    </row>
    <row r="279" spans="1:6">
      <c r="A279" s="47" t="s">
        <v>2</v>
      </c>
      <c r="B279" s="45" t="s">
        <v>74</v>
      </c>
      <c r="C279" s="48" t="s">
        <v>75</v>
      </c>
    </row>
    <row r="280" spans="1:6">
      <c r="A280" s="138">
        <v>1</v>
      </c>
      <c r="B280" s="120" t="s">
        <v>208</v>
      </c>
      <c r="C280" s="177" t="s">
        <v>228</v>
      </c>
    </row>
    <row r="281" spans="1:6">
      <c r="A281" s="124">
        <v>2</v>
      </c>
      <c r="B281" s="120" t="s">
        <v>229</v>
      </c>
      <c r="C281" s="178"/>
    </row>
    <row r="282" spans="1:6">
      <c r="A282" s="124">
        <v>3</v>
      </c>
      <c r="B282" s="120" t="s">
        <v>230</v>
      </c>
      <c r="C282" s="179"/>
    </row>
    <row r="283" spans="1:6">
      <c r="A283" s="8"/>
    </row>
    <row r="284" spans="1:6">
      <c r="A284" s="3" t="s">
        <v>175</v>
      </c>
    </row>
    <row r="285" spans="1:6" ht="111.75" customHeight="1">
      <c r="A285" s="157" t="s">
        <v>282</v>
      </c>
      <c r="B285" s="158"/>
      <c r="C285" s="158"/>
      <c r="D285" s="158"/>
      <c r="E285" s="158"/>
      <c r="F285" s="159"/>
    </row>
    <row r="288" spans="1:6">
      <c r="A288" s="190" t="s">
        <v>170</v>
      </c>
      <c r="B288" s="190"/>
      <c r="C288" s="190"/>
      <c r="D288" s="190"/>
      <c r="E288" s="190"/>
      <c r="F288" s="190"/>
    </row>
    <row r="289" spans="1:6">
      <c r="A289" s="190" t="s">
        <v>167</v>
      </c>
      <c r="B289" s="190"/>
      <c r="C289" s="190"/>
      <c r="D289" s="190"/>
      <c r="E289" s="190"/>
      <c r="F289" s="190"/>
    </row>
    <row r="290" spans="1:6" s="35" customFormat="1" ht="91.5" customHeight="1">
      <c r="A290" s="187" t="s">
        <v>173</v>
      </c>
      <c r="B290" s="187"/>
      <c r="C290" s="187" t="s">
        <v>176</v>
      </c>
      <c r="D290" s="187"/>
      <c r="E290" s="187" t="s">
        <v>199</v>
      </c>
      <c r="F290" s="187"/>
    </row>
    <row r="291" spans="1:6" s="35" customFormat="1" ht="91.5" customHeight="1">
      <c r="A291" s="187" t="s">
        <v>168</v>
      </c>
      <c r="B291" s="187"/>
      <c r="C291" s="187" t="s">
        <v>177</v>
      </c>
      <c r="D291" s="187"/>
      <c r="E291" s="187" t="s">
        <v>169</v>
      </c>
      <c r="F291" s="187"/>
    </row>
    <row r="293" spans="1:6">
      <c r="A293" s="35" t="s">
        <v>171</v>
      </c>
    </row>
    <row r="294" spans="1:6">
      <c r="A294" s="35" t="s">
        <v>172</v>
      </c>
    </row>
    <row r="295" spans="1:6" s="35" customFormat="1" ht="120" customHeight="1">
      <c r="A295" s="187" t="s">
        <v>200</v>
      </c>
      <c r="B295" s="187"/>
      <c r="C295" s="188"/>
      <c r="D295" s="187"/>
      <c r="E295" s="187"/>
      <c r="F295" s="187"/>
    </row>
  </sheetData>
  <mergeCells count="55">
    <mergeCell ref="G89:G100"/>
    <mergeCell ref="A8:F8"/>
    <mergeCell ref="A15:E15"/>
    <mergeCell ref="A18:E18"/>
    <mergeCell ref="A32:B32"/>
    <mergeCell ref="D39:D40"/>
    <mergeCell ref="A35:D35"/>
    <mergeCell ref="A36:D36"/>
    <mergeCell ref="A34:D34"/>
    <mergeCell ref="B38:B39"/>
    <mergeCell ref="A38:A39"/>
    <mergeCell ref="B89:B100"/>
    <mergeCell ref="E89:E100"/>
    <mergeCell ref="C58:C67"/>
    <mergeCell ref="E74:E85"/>
    <mergeCell ref="A156:A166"/>
    <mergeCell ref="A167:A177"/>
    <mergeCell ref="A206:A208"/>
    <mergeCell ref="A114:F114"/>
    <mergeCell ref="A192:C192"/>
    <mergeCell ref="A205:F205"/>
    <mergeCell ref="A190:A191"/>
    <mergeCell ref="A183:A188"/>
    <mergeCell ref="E118:E120"/>
    <mergeCell ref="A274:C274"/>
    <mergeCell ref="A273:C273"/>
    <mergeCell ref="E252:E256"/>
    <mergeCell ref="A295:B295"/>
    <mergeCell ref="C295:D295"/>
    <mergeCell ref="E295:F295"/>
    <mergeCell ref="A278:C278"/>
    <mergeCell ref="A288:F288"/>
    <mergeCell ref="A289:F289"/>
    <mergeCell ref="A290:B290"/>
    <mergeCell ref="C290:D290"/>
    <mergeCell ref="E290:F290"/>
    <mergeCell ref="A291:B291"/>
    <mergeCell ref="C291:D291"/>
    <mergeCell ref="E291:F291"/>
    <mergeCell ref="A276:C276"/>
    <mergeCell ref="A285:F285"/>
    <mergeCell ref="C118:C119"/>
    <mergeCell ref="A155:F155"/>
    <mergeCell ref="A178:A182"/>
    <mergeCell ref="A209:A215"/>
    <mergeCell ref="A220:A221"/>
    <mergeCell ref="A222:C222"/>
    <mergeCell ref="A216:A219"/>
    <mergeCell ref="C267:C269"/>
    <mergeCell ref="C263:C264"/>
    <mergeCell ref="C280:C282"/>
    <mergeCell ref="A248:E248"/>
    <mergeCell ref="A261:C261"/>
    <mergeCell ref="A265:C265"/>
    <mergeCell ref="A271:C271"/>
  </mergeCells>
  <hyperlinks>
    <hyperlink ref="E243" r:id="rId1"/>
    <hyperlink ref="E238" r:id="rId2" display="http://www.incoop.gov.py/v2/wp-content/uploads/2019/06/Convenio DGRV.pdf"/>
    <hyperlink ref="D38" r:id="rId3"/>
    <hyperlink ref="D39" r:id="rId4"/>
    <hyperlink ref="E74" r:id="rId5" location="!/buscar_informacion?ver_todas#resultados"/>
    <hyperlink ref="G89" r:id="rId6"/>
    <hyperlink ref="C45" r:id="rId7"/>
    <hyperlink ref="C46" r:id="rId8"/>
    <hyperlink ref="C47" r:id="rId9"/>
    <hyperlink ref="C48" r:id="rId10"/>
    <hyperlink ref="E252" r:id="rId11" location="/" display="http://paneldenuncias.senac.gov.py/ - /"/>
    <hyperlink ref="C263" r:id="rId12"/>
    <hyperlink ref="C267" r:id="rId13"/>
  </hyperlinks>
  <pageMargins left="0.25" right="0.25" top="0.75" bottom="0.75" header="0.3" footer="0.3"/>
  <pageSetup paperSize="14" scale="80" orientation="landscape" r:id="rId14"/>
  <drawing r:id="rId1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SENAC</dc:creator>
  <cp:lastModifiedBy>Marcia López</cp:lastModifiedBy>
  <cp:lastPrinted>2021-01-14T15:17:12Z</cp:lastPrinted>
  <dcterms:created xsi:type="dcterms:W3CDTF">2020-06-23T19:35:00Z</dcterms:created>
  <dcterms:modified xsi:type="dcterms:W3CDTF">2021-01-14T15:21:51Z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2058-11.2.0.9431</vt:lpwstr>
  </property>
</Properties>
</file>