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lopez\Desktop\Backup Marcia\Desktop\UNIDAD DE TRANSPARENCIA Y ANTICORRUPCIÓN\RENDICION DE CUENTAS\CRCC\INFORMES\"/>
    </mc:Choice>
  </mc:AlternateContent>
  <bookViews>
    <workbookView xWindow="0" yWindow="0" windowWidth="20400" windowHeight="7830"/>
  </bookViews>
  <sheets>
    <sheet name="Hoja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2" i="1" l="1"/>
  <c r="E222" i="1"/>
  <c r="D222" i="1"/>
  <c r="A96" i="1" l="1"/>
  <c r="A97" i="1" s="1"/>
  <c r="A90" i="1"/>
  <c r="A91" i="1" s="1"/>
  <c r="A92" i="1" s="1"/>
  <c r="A93" i="1" s="1"/>
  <c r="A94" i="1" s="1"/>
  <c r="E192" i="1" l="1"/>
  <c r="F221" i="1"/>
  <c r="F220" i="1"/>
  <c r="F219" i="1"/>
  <c r="F218" i="1"/>
  <c r="F217" i="1"/>
  <c r="F216" i="1"/>
  <c r="F215" i="1"/>
  <c r="F214" i="1"/>
  <c r="F213" i="1"/>
  <c r="F212" i="1"/>
  <c r="F211" i="1"/>
  <c r="F210" i="1"/>
  <c r="F209" i="1"/>
  <c r="F208" i="1"/>
  <c r="D207" i="1"/>
  <c r="F207" i="1" s="1"/>
  <c r="F206" i="1"/>
  <c r="F191" i="1"/>
  <c r="F190" i="1"/>
  <c r="D189" i="1"/>
  <c r="F189" i="1" s="1"/>
  <c r="F188" i="1"/>
  <c r="F187" i="1"/>
  <c r="F186" i="1"/>
  <c r="F185" i="1"/>
  <c r="F184" i="1"/>
  <c r="D183" i="1"/>
  <c r="F183" i="1" s="1"/>
  <c r="F182" i="1"/>
  <c r="F181" i="1"/>
  <c r="F180" i="1"/>
  <c r="D179" i="1"/>
  <c r="F179" i="1" s="1"/>
  <c r="F178" i="1"/>
  <c r="F177" i="1"/>
  <c r="F176" i="1"/>
  <c r="F175" i="1"/>
  <c r="F174" i="1"/>
  <c r="F173" i="1"/>
  <c r="F172" i="1"/>
  <c r="F171" i="1"/>
  <c r="F170" i="1"/>
  <c r="F169" i="1"/>
  <c r="F168" i="1"/>
  <c r="F167" i="1"/>
  <c r="D166" i="1"/>
  <c r="F166" i="1" s="1"/>
  <c r="D165" i="1"/>
  <c r="F165" i="1" s="1"/>
  <c r="D164" i="1"/>
  <c r="F164" i="1" s="1"/>
  <c r="F163" i="1"/>
  <c r="F162" i="1"/>
  <c r="F161" i="1"/>
  <c r="F160" i="1"/>
  <c r="F159" i="1"/>
  <c r="F158" i="1"/>
  <c r="F157" i="1"/>
  <c r="F156" i="1"/>
  <c r="D192" i="1" l="1"/>
  <c r="F192" i="1"/>
  <c r="A119" i="1" l="1"/>
  <c r="A120" i="1" s="1"/>
  <c r="A24" i="1" l="1"/>
  <c r="A25" i="1" s="1"/>
  <c r="A26" i="1" s="1"/>
  <c r="A27" i="1" s="1"/>
  <c r="A28" i="1" s="1"/>
</calcChain>
</file>

<file path=xl/sharedStrings.xml><?xml version="1.0" encoding="utf-8"?>
<sst xmlns="http://schemas.openxmlformats.org/spreadsheetml/2006/main" count="391" uniqueCount="283">
  <si>
    <t>1- PRESENTACIÓN</t>
  </si>
  <si>
    <t>Misión institucional</t>
  </si>
  <si>
    <t>Nro.</t>
  </si>
  <si>
    <t>Dependencia</t>
  </si>
  <si>
    <t>Responsable</t>
  </si>
  <si>
    <t>Cargo que Ocupa</t>
  </si>
  <si>
    <t>3- Plan de Rendición de Cuentas</t>
  </si>
  <si>
    <t>3.1. Resolución de Aprobación y Anexo de Plan de Rendición de Cuentas</t>
  </si>
  <si>
    <t>Priorización</t>
  </si>
  <si>
    <t>Tema / Descripción</t>
  </si>
  <si>
    <t>Vinculación POI, PEI, PND, ODS.</t>
  </si>
  <si>
    <t xml:space="preserve">Evidencia </t>
  </si>
  <si>
    <t>1°</t>
  </si>
  <si>
    <t>2°</t>
  </si>
  <si>
    <t>4-Gestión Institucional</t>
  </si>
  <si>
    <t>4.1 Nivel de Cumplimiento  de Minimo de Información Disponible - Transparencia Activa Ley 5189 /14</t>
  </si>
  <si>
    <t>Mes</t>
  </si>
  <si>
    <t>Nivel de Cumplimiento (%)</t>
  </si>
  <si>
    <t>Enlace de la SFP</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</si>
  <si>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</si>
  <si>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</si>
  <si>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</si>
  <si>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</si>
  <si>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</si>
  <si>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</si>
  <si>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</si>
  <si>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N°</t>
  </si>
  <si>
    <t>Descripción</t>
  </si>
  <si>
    <t>Objetivo</t>
  </si>
  <si>
    <t>Metas</t>
  </si>
  <si>
    <t>Población Beneficiaria</t>
  </si>
  <si>
    <t>Valor de Inversión</t>
  </si>
  <si>
    <t>Porcentaje de Ejecución</t>
  </si>
  <si>
    <t>Financieras</t>
  </si>
  <si>
    <t>De Gestión</t>
  </si>
  <si>
    <t>Externas</t>
  </si>
  <si>
    <t>Otras</t>
  </si>
  <si>
    <t>ID</t>
  </si>
  <si>
    <t>Objeto</t>
  </si>
  <si>
    <t>Valor del Contrato</t>
  </si>
  <si>
    <t>Proveedor Adjudicado</t>
  </si>
  <si>
    <t>Estado (Ejecución - Finiquitado)</t>
  </si>
  <si>
    <t>Enlace DNCP</t>
  </si>
  <si>
    <t>Rubro</t>
  </si>
  <si>
    <t>Sub-rubros</t>
  </si>
  <si>
    <t>Presupuestado</t>
  </si>
  <si>
    <t>Ejecutado</t>
  </si>
  <si>
    <t>Saldos</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</si>
  <si>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</si>
  <si>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</si>
  <si>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</si>
  <si>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</si>
  <si>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</si>
  <si>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</si>
  <si>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</si>
  <si>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</si>
  <si>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</si>
  <si>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</si>
  <si>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</si>
  <si>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</si>
  <si>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</si>
  <si>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</si>
  <si>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</si>
  <si>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</si>
  <si>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</si>
  <si>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</si>
  <si>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</si>
  <si>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</si>
  <si>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</si>
  <si>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</si>
  <si>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</si>
  <si>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</si>
  <si>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</si>
  <si>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</si>
  <si>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Informe de referencia</t>
  </si>
  <si>
    <t>Evidencia (Adjuntar Documento)</t>
  </si>
  <si>
    <t>Somos una entidad técnica de regulación y supervisión, que busca el desarrollo, estabilidad y correcto funcionamiento del sector cooperativo.</t>
  </si>
  <si>
    <t>Unidad de Transparencia y Anticorrupción</t>
  </si>
  <si>
    <t>Lic. Marcia López Centurión</t>
  </si>
  <si>
    <t>Jefa</t>
  </si>
  <si>
    <t>Dirección de Gabinete</t>
  </si>
  <si>
    <t>Dirección de Administración Financiera</t>
  </si>
  <si>
    <t>Dirección de Planificación</t>
  </si>
  <si>
    <t>Dirección de Tecnología</t>
  </si>
  <si>
    <t>Coordinación Mecip</t>
  </si>
  <si>
    <t>Econ. Fernando Gamarra</t>
  </si>
  <si>
    <t>Director</t>
  </si>
  <si>
    <t>Abg. Gumercindo Leguizamón</t>
  </si>
  <si>
    <t>Lic. Alejandro Chen</t>
  </si>
  <si>
    <t>Lic. Osvaldo Maidana</t>
  </si>
  <si>
    <t>Coordinador</t>
  </si>
  <si>
    <t>Lic. Melisa Núñez</t>
  </si>
  <si>
    <t>Directora</t>
  </si>
  <si>
    <t xml:space="preserve">Resolución INCOOP N° 21.624/20 </t>
  </si>
  <si>
    <t>2 (dos)</t>
  </si>
  <si>
    <t>https://informacionpublica.paraguay.gov.py/portal/#!/buscar_informacion?ver_todas#resultados</t>
  </si>
  <si>
    <t>https://drive.google.com/drive/folders/1-1rSZUkTsw6ULGitLj8qYIbZAfOyB9A1</t>
  </si>
  <si>
    <t>El INCOOP en la Autoridad de Aplicación de la legislación cooperativa y Autoridad de Control de los Entes Cooperativos. Tiene como fin cumplir y hacer cumplir el precepto contenido del Artículo 113 de la Constitución Nacional, la Ley de Cooperativas, reglamentos y resoluciones dictados en consecuencia.</t>
  </si>
  <si>
    <t>http://paneldenuncias.senac.gov.py/#/</t>
  </si>
  <si>
    <t>Desestimada en institución</t>
  </si>
  <si>
    <t>Contactos Transparencia y Anticorrupción</t>
  </si>
  <si>
    <t>Correo electrónico habilitado para realizar consultas, sugerencias y/o reclamos.</t>
  </si>
  <si>
    <t>Unidad de Transparencia y Anticorrupción - UTA</t>
  </si>
  <si>
    <t>http://www.incoop.gov.py/v2/?page_id=7906</t>
  </si>
  <si>
    <t>Quejas y Sugerencias</t>
  </si>
  <si>
    <t>Buzón habilitado para el efecto en el sector de Mesa de Entrada del INCOOP.</t>
  </si>
  <si>
    <t>Convenio DGRV</t>
  </si>
  <si>
    <t>Sin costo alguno</t>
  </si>
  <si>
    <t>http://www.incoop.gov.py/v2/wp-content/uploads/2019/06/Convenio%20DGRV.pdf</t>
  </si>
  <si>
    <t>Capacitación y Cooperación Técnica</t>
  </si>
  <si>
    <t>Acceso a la información - Transparencia</t>
  </si>
  <si>
    <t>Gestión de Denuncias</t>
  </si>
  <si>
    <r>
      <rPr>
        <b/>
        <sz val="11"/>
        <color theme="1"/>
        <rFont val="Calibri"/>
        <family val="2"/>
      </rPr>
      <t xml:space="preserve">PEI: </t>
    </r>
    <r>
      <rPr>
        <sz val="11"/>
        <color theme="1"/>
        <rFont val="Calibri"/>
        <family val="2"/>
      </rPr>
      <t>3.1 Instalar la marca Incoop y hacerla conocer con el fin de fomentar credibilidad y confianza de la institución. 4.6</t>
    </r>
    <r>
      <rPr>
        <sz val="11"/>
        <color theme="1"/>
        <rFont val="Calibri"/>
        <charset val="134"/>
      </rPr>
      <t xml:space="preserve"> Establecer mecanismo de control del cumplimiento del Código de Ética.</t>
    </r>
  </si>
  <si>
    <t>http://www.incoop.gov.py/v2/wp-content/uploads/2016/05/OBJETIVOS-GENERALES-DEL-PLAN-ESTRATEGICO.pdf</t>
  </si>
  <si>
    <r>
      <rPr>
        <b/>
        <sz val="11"/>
        <color theme="1"/>
        <rFont val="Calibri"/>
        <family val="2"/>
      </rPr>
      <t>ODS</t>
    </r>
    <r>
      <rPr>
        <sz val="11"/>
        <color theme="1"/>
        <rFont val="Calibri"/>
        <family val="2"/>
      </rPr>
      <t>: 16.6 Crear a todos los niveles instituciones eficaces y transparentes que rindan cuentas. 16.10 Garantizar el acceso público a la información y proteger las libertades fundamentales, de conformidad con las leyes nacionales y los acuerdos internacionales.</t>
    </r>
  </si>
  <si>
    <r>
      <rPr>
        <b/>
        <sz val="11"/>
        <color theme="1"/>
        <rFont val="Calibri"/>
        <family val="2"/>
      </rPr>
      <t>ODS</t>
    </r>
    <r>
      <rPr>
        <sz val="11"/>
        <color theme="1"/>
        <rFont val="Calibri"/>
        <family val="2"/>
      </rPr>
      <t xml:space="preserve">: 16.5 Reducir considerablemente la corrupción y el soborno en todas sus formas. </t>
    </r>
  </si>
  <si>
    <t>Regulación de Cooperativas</t>
  </si>
  <si>
    <t>https://drive.google.com/drive/folders/1c2ZYlI5BFLH9LTNNFAkwS80dkh7e5yx8</t>
  </si>
  <si>
    <t>Supervisión</t>
  </si>
  <si>
    <t>Fiscalización</t>
  </si>
  <si>
    <t>Intervención</t>
  </si>
  <si>
    <t>Asociados de cooperativas - Sociedad Civil</t>
  </si>
  <si>
    <t>Qué es la institución</t>
  </si>
  <si>
    <t>SUELDOS</t>
  </si>
  <si>
    <t>DIETAS</t>
  </si>
  <si>
    <t>GASTOS DE REPRESENTACION</t>
  </si>
  <si>
    <t>AGUINALDO</t>
  </si>
  <si>
    <t>REMUNERACION EXTRAORDINARIA</t>
  </si>
  <si>
    <t>SUBSIDIO FAMILIAR</t>
  </si>
  <si>
    <t>BONIFICACIONES Y GRATIFICACIONES</t>
  </si>
  <si>
    <t>JORNALES</t>
  </si>
  <si>
    <t>OTROS GASTOS DEL PERSONAL</t>
  </si>
  <si>
    <t>SERVICIOS BASICOS</t>
  </si>
  <si>
    <t>TRANSPORTE Y ALMACENAJE</t>
  </si>
  <si>
    <t>PASAJES VIATICOS</t>
  </si>
  <si>
    <t>GASTOS POR SERV. ASEO, MANT. Y REPARAC.</t>
  </si>
  <si>
    <t>ALQUILERES Y DERECHOS</t>
  </si>
  <si>
    <t>SERVICIOS TECNICOS Y PROFESIONALES</t>
  </si>
  <si>
    <t>SERVICIO SOCIAL</t>
  </si>
  <si>
    <t>OTROS SERVICIOS EN GENERAL</t>
  </si>
  <si>
    <t>SERVICIOS DE CAPACITACION Y ADIESTRAMIENTO</t>
  </si>
  <si>
    <t>PRODUCTOS DE PAPEL, CARTON E IMPRESOS</t>
  </si>
  <si>
    <t>BIENES DE CONSUMO DE OFICINA E INSUMOS</t>
  </si>
  <si>
    <t>PRODUCTOS E INSTRUMEN. QUIMICOS Y MED.</t>
  </si>
  <si>
    <t>COMBUSTIBLE Y LUBRICANTES</t>
  </si>
  <si>
    <t>OTROS BIENES DE CONSUMO</t>
  </si>
  <si>
    <t>CONSTRUCCIONES</t>
  </si>
  <si>
    <t>ADQ. DE MAQ., EQUIPOS Y HERRAM. MAYORES</t>
  </si>
  <si>
    <t>ADQ. DE EQUIPOS DE OFICINA Y COMPUTACION</t>
  </si>
  <si>
    <t>ADQ. ACTIVOS INTANGIBLES</t>
  </si>
  <si>
    <t>INDEMNIZACIONES</t>
  </si>
  <si>
    <t>PAGO DE IMPUESTOS, TASAS Y GTOS. JUDICIALES</t>
  </si>
  <si>
    <t>ADMINISTRATIVA - GESTION ADMINISTRATIVA P/ EL FUNCIONAMIENTO DEL SECTOR COOPERATIVO</t>
  </si>
  <si>
    <t>MISIONAL - REGULACION DE COOPERATIVAS</t>
  </si>
  <si>
    <t>HONORARIOS PROFESIONALES</t>
  </si>
  <si>
    <t>OTROS GASTOS DE INVERSION Y REPARAC. MAYORES</t>
  </si>
  <si>
    <t>TOTAL ADMINISTRATIVO</t>
  </si>
  <si>
    <t>TOTAL MISIONAL</t>
  </si>
  <si>
    <r>
      <rPr>
        <b/>
        <u/>
        <sz val="11"/>
        <color theme="1"/>
        <rFont val="Calibri"/>
        <family val="2"/>
        <scheme val="minor"/>
      </rPr>
      <t>Institución</t>
    </r>
    <r>
      <rPr>
        <b/>
        <sz val="11"/>
        <color theme="1"/>
        <rFont val="Calibri"/>
        <charset val="134"/>
        <scheme val="minor"/>
      </rPr>
      <t>: Instituto Nacional de Cooperativismo - INCOOP</t>
    </r>
  </si>
  <si>
    <t>------------------</t>
  </si>
  <si>
    <t>4.5 Proyectos y Programas no Ejecutados.</t>
  </si>
  <si>
    <t>2-Miembros del CRCC. Resolución INCOOP N° 21.474/20.</t>
  </si>
  <si>
    <t xml:space="preserve">3.2 Plan de Rendición de Cuentas. </t>
  </si>
  <si>
    <t>https://www.py.undp.org/content/paraguay/es/home/sustainable-development-goals.html</t>
  </si>
  <si>
    <r>
      <rPr>
        <u/>
        <sz val="11"/>
        <color theme="1"/>
        <rFont val="Calibri"/>
        <family val="2"/>
        <scheme val="minor"/>
      </rPr>
      <t>Acceso a la información - Transparencia</t>
    </r>
    <r>
      <rPr>
        <sz val="11"/>
        <color theme="1"/>
        <rFont val="Calibri"/>
        <family val="2"/>
        <scheme val="minor"/>
      </rPr>
      <t>: Proporcionar a la ciudadanía en general, políticas claras y precisas sobre informaciones, desempeñándose en forma permanente, de manera a ser actualizada y gratuita, en tiempo y forma de conformidad a los plazos legales.</t>
    </r>
  </si>
  <si>
    <r>
      <rPr>
        <u/>
        <sz val="11"/>
        <rFont val="Calibri"/>
        <family val="2"/>
        <scheme val="minor"/>
      </rPr>
      <t>Gestión de Denuncias</t>
    </r>
    <r>
      <rPr>
        <sz val="11"/>
        <rFont val="Calibri"/>
        <family val="2"/>
        <scheme val="minor"/>
      </rPr>
      <t>: Implementar el Sistema Informático de Seguimiento y Portal de Denuncias en la institución, a fin de disponer de canales efectivos de recepción e Investigación de denuncias por supuestos hechos de corrupción y la sanción de los responsables</t>
    </r>
  </si>
  <si>
    <t>4.9 Fortalecimiento Institucional.</t>
  </si>
  <si>
    <t>Comité de Rendición de Cuentas al Ciudadano - CRCC</t>
  </si>
  <si>
    <t>Lic. Alejandro Chen                                                            Dirección de Tecnología</t>
  </si>
  <si>
    <t>Lic. Marcia López C.                                                                        Unidad de Transparencia y Anticorrupción</t>
  </si>
  <si>
    <t>Elaboración y validación:</t>
  </si>
  <si>
    <t>Aprobación:</t>
  </si>
  <si>
    <t>Máxima Autoridad Institucional</t>
  </si>
  <si>
    <t>Abg. Gumercindo Leguizamón                                                        Dirección de Gabinete</t>
  </si>
  <si>
    <t>Planes de Mejoramiento elaborados en el Semestre</t>
  </si>
  <si>
    <t>7- Descripción cualitativa de logros alcanzados en el Semestre.</t>
  </si>
  <si>
    <t>Econ. Fernando Gamarra                                                                                                       Dirección de Administración Financiera</t>
  </si>
  <si>
    <t>Lic. Osvaldo Maidana                                                                                                          Coordinación Mecip</t>
  </si>
  <si>
    <t xml:space="preserve">Servicio de Control y Regulación de Cooperativas - Adecuación para las Cooperativas habilitadas del país de acuerdo a las normativas legales y en los sistemas de Central de Riesgo, Alerta Temprana y SICOOP, Matriz de Riesgo para Prevención de Lavado de Dinero y Manual </t>
  </si>
  <si>
    <t>de Supervisión y Fiscalización basado en riesgo - Garantizar el uso eficiente y transparente de los Recursos Financieros.</t>
  </si>
  <si>
    <t>Agosto</t>
  </si>
  <si>
    <t>Septiembre</t>
  </si>
  <si>
    <t>416/208</t>
  </si>
  <si>
    <t>416/229</t>
  </si>
  <si>
    <t>Contra Coop. Ñanduti</t>
  </si>
  <si>
    <t>Contra funcionario/a</t>
  </si>
  <si>
    <t>En proceso de investigación</t>
  </si>
  <si>
    <t>Contrato de Locación de inmueble - Regional de Encarnación - Renovación</t>
  </si>
  <si>
    <t>Gs. 31.200.000</t>
  </si>
  <si>
    <t>Tereza Znacovski de Sanchez</t>
  </si>
  <si>
    <t>En ejecución</t>
  </si>
  <si>
    <t>Servicio de limpieza de edificio</t>
  </si>
  <si>
    <t>Gs. 298.968.804</t>
  </si>
  <si>
    <t>EFICAZ Servicio de Limpieza</t>
  </si>
  <si>
    <t>Gs. 79.200.000</t>
  </si>
  <si>
    <t>José Miguel Muñoz Sosa</t>
  </si>
  <si>
    <t>Contrato de Seguros Varios</t>
  </si>
  <si>
    <t>Gs. 59.959.944</t>
  </si>
  <si>
    <t>El Productor S.A. de Seguro</t>
  </si>
  <si>
    <t>Lic. Melisa Núñez                                                                        Dirección de Planificación</t>
  </si>
  <si>
    <t>Lic. Pedro Elías Löblein S.                                                            Presidente                                                                                        Instituto Nacional de Cooperativismo</t>
  </si>
  <si>
    <t>https://www.contrataciones.gov.py/licitaciones/adjudicacion/contrato/358458-teresa-znacovski-surcan-1.html</t>
  </si>
  <si>
    <t>https://www.contrataciones.gov.py/licitaciones/adjudicacion/contrato/378736-francisca-concepcion-benitez-pelozo-1.html</t>
  </si>
  <si>
    <t>Contrato de Locación de inmueble - Dpto. de Patrimonio - Renovación con reducción de costo de alquiler.</t>
  </si>
  <si>
    <t>https://www.contrataciones.gov.py/licitaciones/adjudicacion/contrato/358461-jose-miguel-munoz-sosa-1.html</t>
  </si>
  <si>
    <t>416/250</t>
  </si>
  <si>
    <t>https://www.contrataciones.gov.py/licitaciones/adjudicacion/contrato/379159-el-productor-s-a-seguros-1.html</t>
  </si>
  <si>
    <t>Que los Estados Financieros presenten razonablemente su situación. Que haya sido elaborado conforme a los Principios de Contabilidad Generalmente Aceptados. Que se haya dado cumplimiento a las demás reglamentaciones vigentes para el manejo de los bienes y recursos del estado.</t>
  </si>
  <si>
    <t>Informe N° 6 de Auditoria Financiera</t>
  </si>
  <si>
    <t>Octubre</t>
  </si>
  <si>
    <t>https://www.sfp.gov.py/sfp/archivos/documentos/100_Octubre_2020_fh0bboxz.pdf</t>
  </si>
  <si>
    <t>https://www.sfp.gov.py/sfp/archivos/documentos/100%20_Septiembre_2020_i7cgijdt.pdf</t>
  </si>
  <si>
    <t>https://www.sfp.gov.py/sfp/archivos/documentos/100_Agosto_2020_p3n4qh5t.pdf</t>
  </si>
  <si>
    <t>https://app.powerbi.com/view?r=eyJrIjoiMmJlYjg1YzgtMmQ3Mi00YzVkLWJkOTQtOTE3ZTZkNzVhYTAzIiwidCI6Ijk2ZDUwYjY5LTE5MGQtNDkxYy1hM2U1LWExYWRlYmMxYTg3NSJ9&amp;pageName=ReportSection267a9df01e64c25cadf6</t>
  </si>
  <si>
    <t>Noviembre</t>
  </si>
  <si>
    <t>Diciembre</t>
  </si>
  <si>
    <t>----------</t>
  </si>
  <si>
    <t>4.8 Ejecución Financiera a diciembre de 2020.</t>
  </si>
  <si>
    <t>4.7 Contrataciones realizadas - a Diciembre de 2020.</t>
  </si>
  <si>
    <t>4.6 Servicios Misionales realizados a diciembre de 2020.</t>
  </si>
  <si>
    <t>4.4 Proyectos y Programas Ejecutados a diciembre de 2020.</t>
  </si>
  <si>
    <t>416/315</t>
  </si>
  <si>
    <t>416/284</t>
  </si>
  <si>
    <t>416/267</t>
  </si>
  <si>
    <t>Cooperativa Coomecipar Ltda.</t>
  </si>
  <si>
    <t>Desestimada en Institución</t>
  </si>
  <si>
    <t>Evaluar el grado de economía, eficiencia y eficacia en el manejo de los recursos públicos. Evaluar el cumplimiento de las metas programadas y el grado de logro de resultados. El análisis y la evaluación del Sistema de Control Interno sobre la base del Modelo Estandar del Control Interno.</t>
  </si>
  <si>
    <t>Evaluar el cumplimiento de las metas programadas y el logro de los resultados. Manejo eficiente y eficaz de los recursos públicos. El análisis y evaluación del Sistema de Control Interno sobre la base de Mecip.</t>
  </si>
  <si>
    <t>Se encuentra en el informe.</t>
  </si>
  <si>
    <t>Informe N° 7 Auditoria de Gestión</t>
  </si>
  <si>
    <t>Informe N° 8 Auditoria de Gestión</t>
  </si>
  <si>
    <t xml:space="preserve"> ----------------------</t>
  </si>
  <si>
    <t>Servicio de Publicidad y Propaganda</t>
  </si>
  <si>
    <t>https://www.contrataciones.gov.py/licitaciones/adjudicacion/384283-servicio-publicidad-propaganda-1/resumen-adjudicacion.html</t>
  </si>
  <si>
    <t>FWD PY S.R.L.</t>
  </si>
  <si>
    <t>https://www.contrataciones.gov.py/licitaciones/adjudicacion/contrato/379888-victor-martinez-molinas-1.html</t>
  </si>
  <si>
    <t>Recarga de Extintores</t>
  </si>
  <si>
    <t>TECNOLOGIA EN ELECTRONICA E INFORMATICA SA (T.E.I.S.A.)</t>
  </si>
  <si>
    <t>https://www.contrataciones.gov.py/licitaciones/adjudicacion/contrato/379112-tecnologia-electronica-e-informatica-sa-t-e-i-s-a-1.html</t>
  </si>
  <si>
    <t>Servicio de Enlace VPN por Fibra Optica</t>
  </si>
  <si>
    <t>*ELISEO HILARIO GOMEZ ROMERO                  *NETLOGIC S.R.L.</t>
  </si>
  <si>
    <t>https://www.contrataciones.gov.py/licitaciones/adjudicacion/380116-adquisicion-equipos-computacion-1/resumen-adjudicacion.html</t>
  </si>
  <si>
    <t>Adquisición de Equipos de Computación</t>
  </si>
  <si>
    <t>Enero</t>
  </si>
  <si>
    <t>Febrero</t>
  </si>
  <si>
    <t>Marzo</t>
  </si>
  <si>
    <t>Abril</t>
  </si>
  <si>
    <t>Mayo</t>
  </si>
  <si>
    <t>Junio</t>
  </si>
  <si>
    <t>Julio</t>
  </si>
  <si>
    <t>https://www.sfp.gov.py/sfp/archivos/documentos/100_Enero_2020_mjkv54st.pdf</t>
  </si>
  <si>
    <t>https://www.sfp.gov.py/sfp/archivos/documentos/100_Febrero_2020_87152mzk.pdf</t>
  </si>
  <si>
    <t>Intermedio</t>
  </si>
  <si>
    <t>https://www.sfp.gov.py/sfp/archivos/documentos/Intermedio_Marzo_2020_zcj298pv.pdf</t>
  </si>
  <si>
    <t>https://www.sfp.gov.py/sfp/archivos/documentos/100_Abril_2020_sjck1og0.pdf</t>
  </si>
  <si>
    <t>https://www.sfp.gov.py/sfp/archivos/documentos/100_Mayo_2020_1grwgyr6.pdf</t>
  </si>
  <si>
    <t>https://www.sfp.gov.py/sfp/archivos/documentos/Intermedio_Junio_2020_w2yea6od.pdf</t>
  </si>
  <si>
    <t>https://www.sfp.gov.py/sfp/archivos/documentos/100%20Julio_2020_8hqknhnj.pdf</t>
  </si>
  <si>
    <t>3 (tres)</t>
  </si>
  <si>
    <t>6 (seis)</t>
  </si>
  <si>
    <t>1 (uno)</t>
  </si>
  <si>
    <t>5 (cinco)</t>
  </si>
  <si>
    <t>416/25</t>
  </si>
  <si>
    <t>416/48</t>
  </si>
  <si>
    <t>416/79</t>
  </si>
  <si>
    <t>416/92</t>
  </si>
  <si>
    <t>416/116</t>
  </si>
  <si>
    <t>416/155</t>
  </si>
  <si>
    <t>Supuesta infracción a leyes especiales.</t>
  </si>
  <si>
    <t>Incumplimiento de Ley Orgánica Institucional</t>
  </si>
  <si>
    <t>Verificar el cumplimiento de la Ley 2051/03 Artículo 41, verificar la correcta ejecución de los pagos y retenciones que menciona las reglamentaciones vigentes.</t>
  </si>
  <si>
    <t>Gs. 50.000.000</t>
  </si>
  <si>
    <t>Gs. 7.873.875</t>
  </si>
  <si>
    <t>Gs. 117.360.000</t>
  </si>
  <si>
    <t>Gs. 157.490.000</t>
  </si>
  <si>
    <t>Víctor Martínez Molinas</t>
  </si>
  <si>
    <r>
      <rPr>
        <b/>
        <u/>
        <sz val="11"/>
        <color theme="1"/>
        <rFont val="Calibri"/>
        <family val="2"/>
        <scheme val="minor"/>
      </rPr>
      <t>Periodo del informe</t>
    </r>
    <r>
      <rPr>
        <b/>
        <sz val="11"/>
        <color theme="1"/>
        <rFont val="Calibri"/>
        <charset val="134"/>
        <scheme val="minor"/>
      </rPr>
      <t>: Enero a Diciembre de 2020</t>
    </r>
  </si>
  <si>
    <t>INFORME FINAL DE RENDICIÓN DE CUENTAS AL CIUDADANO</t>
  </si>
  <si>
    <t>312/271</t>
  </si>
  <si>
    <t>13/42</t>
  </si>
  <si>
    <t xml:space="preserve"> 1/2</t>
  </si>
  <si>
    <t xml:space="preserve"> -----------------------</t>
  </si>
  <si>
    <t>El Instituto Nacional de Cooperativismo ha elaborado planes de contingencia para la Regulación y Supervisión de las cooperativas, ante la crisis del coronavirus. Para ello se ha emitido resoluciones en las cuales se adoptan medidas excepcionales, tales como: poder considerar la situación especial de los socios en situación de mora, cuyos ingresos hayan sido afectados por esta pandemia. Como también en la que se suspenden la realización de todo tipos de asambleas, hasta tanto se levanten las medidas sanitarias restrictivas dispuestas por el Gobierno Nacional. Asimismo se prohibieron la realización de convocatorias para las mismas. Se ha presentado el Proyecto de Ley al Parlamento, por la que se autoriza sobre aspectos relacionados a las decisiones asamblearias suspendidas por la pandemia, el cual fue tratado y aprobado. Y finalmente promulgado por el Poder Ejecutivo. Asimismo se aprobó la implementación en las cooperativas, de la Matriz Basada en Riesgo sobre PLD/FT, también se actualizaron los Marcos Regulatorios de los distintos sectores del cooperativismo. Por otro lado, fue aprobado por el Ministerio de Salud el protocolo presentado por el INCOOP, para la realización de asambleas, lo cual será reglamentado.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</si>
</sst>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64" formatCode="#,##0_ ;[Red]\-#,##0\ "/>
    <numFmt numFmtId="165" formatCode="#,##0_ ;\-#,##0\ "/>
    <numFmt numFmtId="171" formatCode="#,##0.0000000"/>
    <numFmt numFmtId="175" formatCode="_ * #,##0.0000_ ;_ * \-#,##0.0000_ ;_ * &quot;-&quot;_ ;_ @_ "/>
  </numFmts>
  <fonts count="3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charset val="134"/>
      <scheme val="minor"/>
    </font>
    <font>
      <b/>
      <u/>
      <sz val="14"/>
      <color theme="1"/>
      <name val="Calibri"/>
      <charset val="134"/>
    </font>
    <font>
      <b/>
      <u/>
      <sz val="11"/>
      <color theme="1"/>
      <name val="Calibri"/>
      <charset val="134"/>
    </font>
    <font>
      <b/>
      <sz val="11"/>
      <color theme="1"/>
      <name val="Calibri"/>
      <charset val="134"/>
    </font>
    <font>
      <b/>
      <u/>
      <sz val="11"/>
      <color theme="1"/>
      <name val="Calibri"/>
      <charset val="134"/>
      <scheme val="minor"/>
    </font>
    <font>
      <sz val="11"/>
      <color theme="1"/>
      <name val="Calibri"/>
      <charset val="134"/>
    </font>
    <font>
      <u/>
      <sz val="11"/>
      <color theme="10"/>
      <name val="Calibri"/>
      <charset val="134"/>
      <scheme val="minor"/>
    </font>
    <font>
      <sz val="10"/>
      <name val="Helvetica"/>
      <family val="2"/>
    </font>
    <font>
      <b/>
      <sz val="11"/>
      <color theme="1"/>
      <name val="Calibri"/>
      <family val="2"/>
    </font>
    <font>
      <sz val="11"/>
      <color theme="1"/>
      <name val="Calibri"/>
      <family val="2"/>
    </font>
    <font>
      <sz val="11"/>
      <name val="Calibri"/>
      <family val="2"/>
      <scheme val="minor"/>
    </font>
    <font>
      <sz val="11"/>
      <color theme="1"/>
      <name val="Calibri"/>
      <charset val="134"/>
      <scheme val="minor"/>
    </font>
    <font>
      <b/>
      <sz val="11"/>
      <color theme="1"/>
      <name val="Calibri"/>
      <family val="2"/>
      <scheme val="minor"/>
    </font>
    <font>
      <sz val="10"/>
      <name val="Arial"/>
      <family val="2"/>
    </font>
    <font>
      <b/>
      <sz val="10"/>
      <name val="Arial"/>
      <family val="2"/>
    </font>
    <font>
      <b/>
      <i/>
      <sz val="9"/>
      <name val="Arial"/>
      <family val="2"/>
    </font>
    <font>
      <u/>
      <sz val="11"/>
      <color theme="1"/>
      <name val="Calibri"/>
      <family val="2"/>
      <scheme val="minor"/>
    </font>
    <font>
      <b/>
      <u/>
      <sz val="11"/>
      <color theme="1"/>
      <name val="Calibri"/>
      <family val="2"/>
      <scheme val="minor"/>
    </font>
    <font>
      <b/>
      <u/>
      <sz val="14"/>
      <color theme="1"/>
      <name val="Calibri"/>
      <family val="2"/>
    </font>
    <font>
      <sz val="10"/>
      <name val="Calibri"/>
      <family val="2"/>
      <scheme val="minor"/>
    </font>
    <font>
      <u/>
      <sz val="11"/>
      <name val="Calibri"/>
      <family val="2"/>
      <scheme val="minor"/>
    </font>
    <font>
      <b/>
      <u/>
      <sz val="11"/>
      <color theme="1"/>
      <name val="Calibri"/>
      <family val="2"/>
    </font>
    <font>
      <b/>
      <sz val="10"/>
      <name val="Calibri"/>
      <family val="2"/>
      <scheme val="minor"/>
    </font>
    <font>
      <i/>
      <sz val="11"/>
      <name val="Calibri"/>
      <family val="2"/>
      <scheme val="minor"/>
    </font>
    <font>
      <b/>
      <i/>
      <sz val="11"/>
      <name val="Calibri"/>
      <family val="2"/>
      <scheme val="minor"/>
    </font>
    <font>
      <b/>
      <sz val="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thin">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s>
  <cellStyleXfs count="5">
    <xf numFmtId="0" fontId="0" fillId="0" borderId="0">
      <alignment vertical="center"/>
    </xf>
    <xf numFmtId="0" fontId="14" fillId="0" borderId="0" applyNumberFormat="0" applyFill="0" applyBorder="0" applyAlignment="0" applyProtection="0">
      <alignment vertical="center"/>
    </xf>
    <xf numFmtId="9" fontId="19" fillId="0" borderId="0" applyFont="0" applyFill="0" applyBorder="0" applyAlignment="0" applyProtection="0"/>
    <xf numFmtId="41" fontId="19" fillId="0" borderId="0" applyFont="0" applyFill="0" applyBorder="0" applyAlignment="0" applyProtection="0"/>
    <xf numFmtId="0" fontId="21" fillId="0" borderId="0"/>
  </cellStyleXfs>
  <cellXfs count="222">
    <xf numFmtId="0" fontId="0" fillId="0" borderId="0" xfId="0">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1" xfId="0" applyFont="1" applyBorder="1" applyAlignment="1">
      <alignment horizontal="justify" vertical="top" wrapText="1"/>
    </xf>
    <xf numFmtId="0" fontId="0" fillId="0" borderId="1" xfId="0" applyBorder="1">
      <alignment vertical="center"/>
    </xf>
    <xf numFmtId="0" fontId="13" fillId="0" borderId="1" xfId="0" applyFont="1" applyBorder="1" applyAlignment="1">
      <alignment horizontal="center" vertical="center" wrapText="1"/>
    </xf>
    <xf numFmtId="0" fontId="13" fillId="0" borderId="0" xfId="0" applyFont="1">
      <alignment vertical="center"/>
    </xf>
    <xf numFmtId="0" fontId="13" fillId="0" borderId="1" xfId="0" applyFont="1" applyBorder="1">
      <alignment vertical="center"/>
    </xf>
    <xf numFmtId="0" fontId="13" fillId="0" borderId="0" xfId="0" applyFont="1" applyAlignment="1">
      <alignment horizontal="center" vertical="center" wrapText="1"/>
    </xf>
    <xf numFmtId="0" fontId="0" fillId="0" borderId="0" xfId="0" applyAlignment="1">
      <alignment horizontal="center" vertical="center"/>
    </xf>
    <xf numFmtId="0" fontId="13" fillId="0" borderId="1" xfId="0" applyFont="1" applyBorder="1" applyAlignment="1">
      <alignment horizontal="justify" vertical="top"/>
    </xf>
    <xf numFmtId="0" fontId="13" fillId="0" borderId="1" xfId="0" applyFont="1" applyBorder="1" applyAlignment="1">
      <alignment horizontal="center" vertical="top" wrapText="1"/>
    </xf>
    <xf numFmtId="9" fontId="13" fillId="0" borderId="1" xfId="0" applyNumberFormat="1" applyFont="1" applyBorder="1" applyAlignment="1">
      <alignment horizontal="center" vertical="center" wrapText="1"/>
    </xf>
    <xf numFmtId="0" fontId="12" fillId="0" borderId="0" xfId="0" applyFont="1" applyAlignment="1">
      <alignment horizontal="left" vertical="center" wrapText="1"/>
    </xf>
    <xf numFmtId="0" fontId="14" fillId="0" borderId="1" xfId="1" applyBorder="1" applyAlignment="1">
      <alignment vertical="center" wrapText="1"/>
    </xf>
    <xf numFmtId="0" fontId="17"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5" fillId="0" borderId="0" xfId="0" applyFont="1" applyBorder="1" applyAlignment="1">
      <alignment horizontal="center" vertical="center"/>
    </xf>
    <xf numFmtId="10" fontId="0" fillId="0" borderId="0" xfId="0" applyNumberFormat="1" applyBorder="1" applyAlignment="1">
      <alignment horizontal="center" vertical="center"/>
    </xf>
    <xf numFmtId="3" fontId="0" fillId="0" borderId="0" xfId="0" applyNumberFormat="1" applyBorder="1">
      <alignment vertical="center"/>
    </xf>
    <xf numFmtId="9" fontId="0" fillId="0" borderId="1" xfId="2" applyFont="1" applyBorder="1" applyAlignment="1">
      <alignment vertical="center"/>
    </xf>
    <xf numFmtId="0" fontId="18" fillId="0" borderId="0" xfId="0" applyFont="1" applyBorder="1" applyAlignment="1">
      <alignment wrapText="1"/>
    </xf>
    <xf numFmtId="0" fontId="0" fillId="0" borderId="0" xfId="0" applyBorder="1" applyAlignment="1">
      <alignment horizontal="center" vertical="center" wrapText="1"/>
    </xf>
    <xf numFmtId="9" fontId="0" fillId="0" borderId="0" xfId="2" applyFont="1" applyBorder="1" applyAlignment="1">
      <alignment vertical="center"/>
    </xf>
    <xf numFmtId="0" fontId="23" fillId="0" borderId="19" xfId="0" applyFont="1" applyFill="1" applyBorder="1" applyAlignment="1">
      <alignment horizontal="center" wrapText="1"/>
    </xf>
    <xf numFmtId="0" fontId="23" fillId="0" borderId="0" xfId="0" applyFont="1" applyFill="1" applyBorder="1" applyAlignment="1">
      <alignment horizontal="center" wrapText="1"/>
    </xf>
    <xf numFmtId="3" fontId="22" fillId="0" borderId="0" xfId="0" applyNumberFormat="1" applyFont="1" applyFill="1" applyBorder="1" applyAlignment="1">
      <alignment wrapText="1"/>
    </xf>
    <xf numFmtId="0" fontId="0" fillId="0" borderId="0" xfId="0" applyFill="1">
      <alignment vertical="center"/>
    </xf>
    <xf numFmtId="41" fontId="22" fillId="0" borderId="0" xfId="3" applyFont="1" applyFill="1" applyBorder="1" applyAlignment="1">
      <alignment wrapText="1"/>
    </xf>
    <xf numFmtId="10" fontId="22" fillId="0" borderId="0" xfId="2" applyNumberFormat="1" applyFont="1" applyFill="1" applyBorder="1" applyAlignment="1">
      <alignment wrapText="1"/>
    </xf>
    <xf numFmtId="0" fontId="25" fillId="0" borderId="0" xfId="0" applyFont="1">
      <alignment vertical="center"/>
    </xf>
    <xf numFmtId="0" fontId="20" fillId="0" borderId="0" xfId="0" applyFont="1">
      <alignment vertical="center"/>
    </xf>
    <xf numFmtId="0" fontId="13" fillId="0" borderId="1" xfId="0" applyFont="1" applyFill="1" applyBorder="1" applyAlignment="1">
      <alignment horizontal="center" vertical="center" wrapText="1"/>
    </xf>
    <xf numFmtId="0" fontId="27" fillId="0" borderId="0" xfId="0" applyFont="1" applyAlignment="1"/>
    <xf numFmtId="0" fontId="8" fillId="0" borderId="0" xfId="0" applyFont="1" applyFill="1">
      <alignment vertical="center"/>
    </xf>
    <xf numFmtId="0" fontId="4" fillId="0" borderId="0" xfId="0" applyFont="1">
      <alignment vertical="center"/>
    </xf>
    <xf numFmtId="0" fontId="7" fillId="0" borderId="0" xfId="0" applyFont="1" applyAlignment="1">
      <alignment vertical="top" wrapText="1"/>
    </xf>
    <xf numFmtId="0" fontId="25" fillId="0" borderId="0" xfId="0" applyFont="1" applyAlignment="1">
      <alignment vertical="center" wrapText="1"/>
    </xf>
    <xf numFmtId="0" fontId="16" fillId="4" borderId="1" xfId="0" applyFont="1" applyFill="1" applyBorder="1" applyAlignment="1">
      <alignment horizontal="center" vertical="center" wrapText="1"/>
    </xf>
    <xf numFmtId="0" fontId="20" fillId="4" borderId="1" xfId="0" applyFont="1" applyFill="1" applyBorder="1">
      <alignment vertical="center"/>
    </xf>
    <xf numFmtId="0" fontId="16" fillId="4" borderId="1" xfId="0" applyFont="1" applyFill="1" applyBorder="1" applyAlignment="1">
      <alignment horizontal="center" vertical="top" wrapText="1"/>
    </xf>
    <xf numFmtId="0" fontId="20" fillId="4" borderId="1" xfId="0" applyFont="1" applyFill="1" applyBorder="1" applyAlignment="1">
      <alignment horizontal="center" vertical="center"/>
    </xf>
    <xf numFmtId="0" fontId="29" fillId="0" borderId="0" xfId="0" applyFont="1">
      <alignment vertical="center"/>
    </xf>
    <xf numFmtId="0" fontId="16"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3" borderId="21"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4" fillId="0" borderId="21" xfId="0" applyFont="1" applyBorder="1" applyAlignment="1">
      <alignment horizontal="center" vertical="center"/>
    </xf>
    <xf numFmtId="0" fontId="18" fillId="0" borderId="4" xfId="0" applyFont="1" applyFill="1" applyBorder="1" applyAlignment="1">
      <alignment horizontal="center"/>
    </xf>
    <xf numFmtId="0" fontId="31" fillId="0" borderId="4" xfId="0" applyFont="1" applyFill="1" applyBorder="1" applyAlignment="1"/>
    <xf numFmtId="3" fontId="18" fillId="0" borderId="4" xfId="4" applyNumberFormat="1" applyFont="1" applyFill="1" applyBorder="1"/>
    <xf numFmtId="41" fontId="18" fillId="0" borderId="4" xfId="3" applyFont="1" applyFill="1" applyBorder="1"/>
    <xf numFmtId="3" fontId="18" fillId="0" borderId="22" xfId="0" applyNumberFormat="1" applyFont="1" applyFill="1" applyBorder="1" applyAlignment="1"/>
    <xf numFmtId="0" fontId="18" fillId="0" borderId="1" xfId="0" applyFont="1" applyFill="1" applyBorder="1" applyAlignment="1">
      <alignment horizontal="center"/>
    </xf>
    <xf numFmtId="0" fontId="31" fillId="0" borderId="1" xfId="0" applyFont="1" applyFill="1" applyBorder="1" applyAlignment="1"/>
    <xf numFmtId="3" fontId="18" fillId="0" borderId="1" xfId="4" applyNumberFormat="1" applyFont="1" applyFill="1" applyBorder="1"/>
    <xf numFmtId="41" fontId="18" fillId="0" borderId="1" xfId="3" applyFont="1" applyFill="1" applyBorder="1"/>
    <xf numFmtId="3" fontId="18" fillId="0" borderId="11" xfId="0" applyNumberFormat="1" applyFont="1" applyFill="1" applyBorder="1" applyAlignment="1"/>
    <xf numFmtId="164" fontId="18" fillId="0" borderId="1" xfId="4" applyNumberFormat="1" applyFont="1" applyFill="1" applyBorder="1" applyAlignment="1">
      <alignment wrapText="1"/>
    </xf>
    <xf numFmtId="0" fontId="18" fillId="0" borderId="2" xfId="0" applyFont="1" applyFill="1" applyBorder="1" applyAlignment="1">
      <alignment horizontal="center"/>
    </xf>
    <xf numFmtId="0" fontId="31" fillId="0" borderId="2" xfId="0" applyFont="1" applyFill="1" applyBorder="1" applyAlignment="1"/>
    <xf numFmtId="3" fontId="18" fillId="0" borderId="2" xfId="4" applyNumberFormat="1" applyFont="1" applyFill="1" applyBorder="1"/>
    <xf numFmtId="41" fontId="18" fillId="0" borderId="2" xfId="3" applyFont="1" applyFill="1" applyBorder="1"/>
    <xf numFmtId="3" fontId="18" fillId="0" borderId="20" xfId="0" applyNumberFormat="1" applyFont="1" applyFill="1" applyBorder="1" applyAlignment="1"/>
    <xf numFmtId="0" fontId="18" fillId="0" borderId="8" xfId="0" applyFont="1" applyFill="1" applyBorder="1" applyAlignment="1">
      <alignment horizontal="center"/>
    </xf>
    <xf numFmtId="0" fontId="31" fillId="0" borderId="8" xfId="0" applyFont="1" applyFill="1" applyBorder="1" applyAlignment="1"/>
    <xf numFmtId="3" fontId="18" fillId="0" borderId="8" xfId="4" applyNumberFormat="1" applyFont="1" applyFill="1" applyBorder="1"/>
    <xf numFmtId="41" fontId="18" fillId="0" borderId="8" xfId="3" applyFont="1" applyFill="1" applyBorder="1"/>
    <xf numFmtId="3" fontId="18" fillId="0" borderId="10" xfId="0" applyNumberFormat="1" applyFont="1" applyFill="1" applyBorder="1" applyAlignment="1"/>
    <xf numFmtId="3" fontId="18" fillId="0" borderId="1" xfId="0" applyNumberFormat="1" applyFont="1" applyFill="1" applyBorder="1" applyAlignment="1"/>
    <xf numFmtId="0" fontId="18" fillId="0" borderId="9" xfId="0" applyFont="1" applyFill="1" applyBorder="1" applyAlignment="1">
      <alignment horizontal="center"/>
    </xf>
    <xf numFmtId="0" fontId="31" fillId="0" borderId="9" xfId="0" applyFont="1" applyFill="1" applyBorder="1" applyAlignment="1"/>
    <xf numFmtId="3" fontId="18" fillId="0" borderId="9" xfId="4" applyNumberFormat="1" applyFont="1" applyFill="1" applyBorder="1"/>
    <xf numFmtId="41" fontId="18" fillId="0" borderId="9" xfId="3" applyFont="1" applyFill="1" applyBorder="1"/>
    <xf numFmtId="3" fontId="18" fillId="0" borderId="12" xfId="0" applyNumberFormat="1" applyFont="1" applyFill="1" applyBorder="1" applyAlignment="1"/>
    <xf numFmtId="0" fontId="18" fillId="0" borderId="13" xfId="0" applyFont="1" applyFill="1" applyBorder="1" applyAlignment="1">
      <alignment horizontal="center"/>
    </xf>
    <xf numFmtId="0" fontId="31" fillId="0" borderId="13" xfId="0" applyFont="1" applyFill="1" applyBorder="1" applyAlignment="1"/>
    <xf numFmtId="3" fontId="18" fillId="0" borderId="13" xfId="4" applyNumberFormat="1" applyFont="1" applyFill="1" applyBorder="1"/>
    <xf numFmtId="41" fontId="18" fillId="0" borderId="13" xfId="3" applyFont="1" applyFill="1" applyBorder="1"/>
    <xf numFmtId="3" fontId="18" fillId="0" borderId="14" xfId="0" applyNumberFormat="1" applyFont="1" applyFill="1" applyBorder="1" applyAlignment="1"/>
    <xf numFmtId="3" fontId="33" fillId="3" borderId="16" xfId="0" applyNumberFormat="1" applyFont="1" applyFill="1" applyBorder="1" applyAlignment="1">
      <alignment wrapText="1"/>
    </xf>
    <xf numFmtId="41" fontId="33" fillId="3" borderId="13" xfId="3" applyFont="1" applyFill="1" applyBorder="1" applyAlignment="1">
      <alignment wrapText="1"/>
    </xf>
    <xf numFmtId="3" fontId="33" fillId="3" borderId="18" xfId="0" applyNumberFormat="1" applyFont="1" applyFill="1" applyBorder="1" applyAlignment="1">
      <alignment wrapText="1"/>
    </xf>
    <xf numFmtId="164" fontId="18" fillId="0" borderId="8" xfId="4" applyNumberFormat="1" applyFont="1" applyFill="1" applyBorder="1" applyAlignment="1">
      <alignment wrapText="1"/>
    </xf>
    <xf numFmtId="164" fontId="18" fillId="0" borderId="10" xfId="0" applyNumberFormat="1" applyFont="1" applyFill="1" applyBorder="1" applyAlignment="1"/>
    <xf numFmtId="164" fontId="18" fillId="0" borderId="11" xfId="0" applyNumberFormat="1" applyFont="1" applyFill="1" applyBorder="1" applyAlignment="1"/>
    <xf numFmtId="164" fontId="18" fillId="0" borderId="12" xfId="0" applyNumberFormat="1" applyFont="1" applyFill="1" applyBorder="1" applyAlignment="1"/>
    <xf numFmtId="3" fontId="18" fillId="0" borderId="8" xfId="0" applyNumberFormat="1" applyFont="1" applyFill="1" applyBorder="1" applyAlignment="1"/>
    <xf numFmtId="16" fontId="0" fillId="0" borderId="1" xfId="0" applyNumberFormat="1" applyBorder="1" applyAlignment="1">
      <alignment horizontal="center" vertical="center"/>
    </xf>
    <xf numFmtId="0" fontId="4" fillId="0" borderId="4" xfId="0" applyFont="1" applyBorder="1" applyAlignment="1">
      <alignment horizontal="center" vertical="center" wrapText="1"/>
    </xf>
    <xf numFmtId="0" fontId="0" fillId="0" borderId="1" xfId="0" applyBorder="1" applyAlignment="1">
      <alignment vertical="center" wrapText="1"/>
    </xf>
    <xf numFmtId="14" fontId="15" fillId="2" borderId="1" xfId="0" applyNumberFormat="1" applyFont="1" applyFill="1" applyBorder="1" applyAlignment="1">
      <alignment horizontal="center" wrapText="1"/>
    </xf>
    <xf numFmtId="0" fontId="0" fillId="0" borderId="0" xfId="0" applyAlignment="1"/>
    <xf numFmtId="41" fontId="0" fillId="0" borderId="1" xfId="3" applyFont="1" applyBorder="1" applyAlignment="1">
      <alignment vertical="center"/>
    </xf>
    <xf numFmtId="0" fontId="0" fillId="0" borderId="1" xfId="0" applyBorder="1" applyAlignment="1">
      <alignment horizontal="right" vertical="center"/>
    </xf>
    <xf numFmtId="0" fontId="0" fillId="0" borderId="1" xfId="0" applyBorder="1" applyAlignment="1">
      <alignment vertical="center"/>
    </xf>
    <xf numFmtId="0" fontId="0" fillId="0" borderId="1" xfId="0" applyFill="1" applyBorder="1" applyAlignment="1">
      <alignment horizontal="center" vertical="center"/>
    </xf>
    <xf numFmtId="10" fontId="0" fillId="0" borderId="1" xfId="0" applyNumberFormat="1" applyFill="1" applyBorder="1" applyAlignment="1">
      <alignment horizontal="center" vertical="center"/>
    </xf>
    <xf numFmtId="3" fontId="0" fillId="0" borderId="1" xfId="0" applyNumberFormat="1" applyFill="1" applyBorder="1">
      <alignment vertical="center"/>
    </xf>
    <xf numFmtId="0" fontId="25" fillId="0" borderId="0" xfId="0" applyFont="1" applyFill="1">
      <alignment vertical="center"/>
    </xf>
    <xf numFmtId="0" fontId="20" fillId="0" borderId="0" xfId="0" applyFont="1" applyFill="1">
      <alignment vertical="center"/>
    </xf>
    <xf numFmtId="0" fontId="14" fillId="0" borderId="1" xfId="1" applyFill="1" applyBorder="1" applyAlignment="1">
      <alignment vertical="center" wrapText="1"/>
    </xf>
    <xf numFmtId="0" fontId="0" fillId="0" borderId="0" xfId="0" applyBorder="1" applyAlignment="1">
      <alignment vertical="center"/>
    </xf>
    <xf numFmtId="0" fontId="32" fillId="0" borderId="0" xfId="0" applyFont="1" applyFill="1" applyBorder="1" applyAlignment="1">
      <alignment horizontal="center" wrapText="1"/>
    </xf>
    <xf numFmtId="3" fontId="33" fillId="0" borderId="0" xfId="0" applyNumberFormat="1" applyFont="1" applyFill="1" applyBorder="1" applyAlignment="1">
      <alignment wrapText="1"/>
    </xf>
    <xf numFmtId="3" fontId="33" fillId="3" borderId="13" xfId="0" applyNumberFormat="1" applyFont="1" applyFill="1" applyBorder="1" applyAlignment="1">
      <alignment wrapText="1"/>
    </xf>
    <xf numFmtId="3" fontId="33" fillId="3" borderId="14" xfId="0" applyNumberFormat="1" applyFont="1" applyFill="1" applyBorder="1" applyAlignment="1">
      <alignment wrapText="1"/>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0" fillId="0" borderId="7" xfId="0"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vertical="center"/>
    </xf>
    <xf numFmtId="14" fontId="0" fillId="0" borderId="1" xfId="0" applyNumberFormat="1" applyBorder="1" applyAlignment="1">
      <alignment horizontal="center" vertical="center"/>
    </xf>
    <xf numFmtId="0" fontId="0" fillId="0" borderId="6" xfId="0"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18" fillId="0" borderId="1" xfId="0" applyFont="1" applyBorder="1">
      <alignmen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0" xfId="0" applyFont="1" applyBorder="1" applyAlignment="1">
      <alignment horizontal="center" vertical="center"/>
    </xf>
    <xf numFmtId="0" fontId="18" fillId="0" borderId="0" xfId="0" applyFont="1" applyBorder="1" applyAlignment="1">
      <alignment vertical="center" wrapText="1"/>
    </xf>
    <xf numFmtId="165" fontId="18" fillId="0" borderId="0" xfId="3" applyNumberFormat="1" applyFont="1" applyBorder="1" applyAlignment="1">
      <alignment vertical="center"/>
    </xf>
    <xf numFmtId="0" fontId="18" fillId="0" borderId="0" xfId="0" applyFont="1" applyBorder="1" applyAlignment="1">
      <alignment horizontal="left" vertical="center" wrapText="1"/>
    </xf>
    <xf numFmtId="0" fontId="14" fillId="0" borderId="0" xfId="1" applyBorder="1" applyAlignment="1">
      <alignment vertical="center" wrapText="1"/>
    </xf>
    <xf numFmtId="0" fontId="13"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7" fillId="0" borderId="1" xfId="0" applyFont="1" applyBorder="1">
      <alignment vertical="center"/>
    </xf>
    <xf numFmtId="10" fontId="0" fillId="0" borderId="1" xfId="0" applyNumberFormat="1" applyBorder="1" applyAlignment="1">
      <alignment horizontal="center" vertical="center"/>
    </xf>
    <xf numFmtId="0" fontId="2" fillId="0" borderId="1" xfId="0" applyFont="1" applyBorder="1" applyAlignment="1">
      <alignment horizontal="center" vertical="center"/>
    </xf>
    <xf numFmtId="3" fontId="0" fillId="0" borderId="1" xfId="0" applyNumberFormat="1" applyBorder="1">
      <alignment vertical="center"/>
    </xf>
    <xf numFmtId="14" fontId="15" fillId="2"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2" fillId="0" borderId="1" xfId="0" applyFont="1" applyBorder="1" applyAlignment="1">
      <alignment horizontal="left"/>
    </xf>
    <xf numFmtId="0" fontId="0" fillId="0" borderId="1" xfId="0" applyBorder="1" applyAlignment="1">
      <alignment horizontal="left"/>
    </xf>
    <xf numFmtId="0" fontId="2" fillId="0" borderId="1" xfId="0" applyFont="1" applyBorder="1" applyAlignment="1">
      <alignment horizontal="left" vertical="center"/>
    </xf>
    <xf numFmtId="0" fontId="17" fillId="0" borderId="1" xfId="0" applyFont="1" applyBorder="1" applyAlignment="1">
      <alignment horizontal="center" vertical="center"/>
    </xf>
    <xf numFmtId="0" fontId="2" fillId="0" borderId="2" xfId="0" applyFont="1" applyBorder="1" applyAlignment="1">
      <alignment vertical="top" wrapText="1"/>
    </xf>
    <xf numFmtId="0" fontId="17" fillId="0" borderId="2" xfId="0" applyFont="1" applyBorder="1" applyAlignment="1">
      <alignment horizontal="center" vertical="center"/>
    </xf>
    <xf numFmtId="0" fontId="0" fillId="0" borderId="2" xfId="0" applyBorder="1" applyAlignment="1">
      <alignment vertical="center" wrapText="1"/>
    </xf>
    <xf numFmtId="0" fontId="17" fillId="0" borderId="1" xfId="0" applyFont="1" applyFill="1" applyBorder="1" applyAlignment="1">
      <alignment horizontal="center" vertical="center"/>
    </xf>
    <xf numFmtId="165" fontId="18" fillId="0" borderId="1" xfId="3" applyNumberFormat="1" applyFont="1" applyBorder="1" applyAlignment="1">
      <alignment horizontal="right" vertical="center"/>
    </xf>
    <xf numFmtId="0" fontId="18" fillId="0" borderId="1" xfId="0" applyFont="1" applyBorder="1" applyAlignment="1">
      <alignment horizontal="left" vertical="center"/>
    </xf>
    <xf numFmtId="3" fontId="18" fillId="0" borderId="1" xfId="0" applyNumberFormat="1" applyFont="1" applyBorder="1" applyAlignment="1">
      <alignment horizontal="center" vertical="center"/>
    </xf>
    <xf numFmtId="0" fontId="0" fillId="0" borderId="1" xfId="0" applyBorder="1" applyAlignment="1">
      <alignment horizont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5" xfId="0" applyFont="1"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0" fillId="3" borderId="15" xfId="0" applyFont="1" applyFill="1" applyBorder="1" applyAlignment="1">
      <alignment horizontal="center" wrapText="1"/>
    </xf>
    <xf numFmtId="0" fontId="30" fillId="3" borderId="16" xfId="0" applyFont="1" applyFill="1" applyBorder="1" applyAlignment="1">
      <alignment horizontal="center" wrapText="1"/>
    </xf>
    <xf numFmtId="0" fontId="30" fillId="3" borderId="18" xfId="0" applyFont="1" applyFill="1" applyBorder="1" applyAlignment="1">
      <alignment horizont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2" fillId="3" borderId="15" xfId="0" applyFont="1" applyFill="1" applyBorder="1" applyAlignment="1">
      <alignment horizontal="center" wrapText="1"/>
    </xf>
    <xf numFmtId="0" fontId="32" fillId="3" borderId="16" xfId="0" applyFont="1" applyFill="1" applyBorder="1" applyAlignment="1">
      <alignment horizontal="center" wrapText="1"/>
    </xf>
    <xf numFmtId="0" fontId="32" fillId="3" borderId="17" xfId="0" applyFont="1" applyFill="1" applyBorder="1" applyAlignment="1">
      <alignment horizont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14" fillId="0" borderId="2" xfId="1" applyBorder="1" applyAlignment="1">
      <alignment horizontal="center" vertical="center" wrapText="1"/>
    </xf>
    <xf numFmtId="0" fontId="14" fillId="0" borderId="3" xfId="1" applyBorder="1" applyAlignment="1">
      <alignment horizontal="center" vertical="center" wrapText="1"/>
    </xf>
    <xf numFmtId="0" fontId="14" fillId="0" borderId="4" xfId="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 xfId="0" applyFont="1" applyFill="1" applyBorder="1" applyAlignment="1">
      <alignment horizontal="center" vertical="center"/>
    </xf>
    <xf numFmtId="0" fontId="20" fillId="0" borderId="0" xfId="0" applyFont="1" applyAlignment="1">
      <alignment horizontal="center" wrapText="1"/>
    </xf>
    <xf numFmtId="0" fontId="16" fillId="0" borderId="0" xfId="0" applyFont="1" applyAlignment="1">
      <alignment horizontal="center" wrapText="1"/>
    </xf>
    <xf numFmtId="0" fontId="11" fillId="4" borderId="1" xfId="0" applyFont="1" applyFill="1" applyBorder="1" applyAlignment="1">
      <alignment horizontal="center" vertical="center"/>
    </xf>
    <xf numFmtId="0" fontId="20" fillId="0" borderId="0" xfId="0" applyFont="1" applyAlignment="1">
      <alignment horizontal="left"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5" xfId="0" quotePrefix="1" applyFont="1" applyBorder="1" applyAlignment="1">
      <alignment horizontal="center" vertical="center"/>
    </xf>
    <xf numFmtId="0" fontId="32" fillId="3" borderId="21" xfId="0" applyFont="1" applyFill="1" applyBorder="1" applyAlignment="1">
      <alignment horizontal="center" wrapText="1"/>
    </xf>
    <xf numFmtId="0" fontId="32" fillId="3" borderId="13" xfId="0" applyFont="1" applyFill="1" applyBorder="1" applyAlignment="1">
      <alignment horizontal="center" wrapText="1"/>
    </xf>
    <xf numFmtId="0" fontId="33" fillId="3" borderId="15" xfId="0" applyFont="1" applyFill="1" applyBorder="1" applyAlignment="1">
      <alignment horizontal="center"/>
    </xf>
    <xf numFmtId="0" fontId="33" fillId="3" borderId="16" xfId="0" applyFont="1" applyFill="1" applyBorder="1" applyAlignment="1">
      <alignment horizontal="center"/>
    </xf>
    <xf numFmtId="0" fontId="33" fillId="3" borderId="18" xfId="0" applyFont="1"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6" fillId="0" borderId="0" xfId="0" applyFont="1" applyAlignment="1">
      <alignment horizontal="center" vertical="center"/>
    </xf>
    <xf numFmtId="0" fontId="9" fillId="0" borderId="0" xfId="0" applyFont="1" applyAlignment="1">
      <alignment horizontal="center" vertical="center"/>
    </xf>
    <xf numFmtId="0" fontId="20"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0" fontId="8" fillId="0" borderId="0" xfId="0" applyFont="1" applyBorder="1" applyAlignment="1">
      <alignment horizontal="left" vertical="center"/>
    </xf>
    <xf numFmtId="0" fontId="14" fillId="0" borderId="1" xfId="1" applyBorder="1" applyAlignment="1">
      <alignment horizontal="center" vertical="center" wrapText="1"/>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18" fillId="0" borderId="1" xfId="0" applyFont="1" applyBorder="1" applyAlignment="1">
      <alignment horizontal="center" wrapText="1"/>
    </xf>
    <xf numFmtId="0" fontId="25" fillId="0" borderId="0" xfId="0" applyFont="1" applyAlignment="1">
      <alignment horizontal="left"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171" fontId="22" fillId="0" borderId="0" xfId="0" applyNumberFormat="1" applyFont="1" applyFill="1" applyBorder="1" applyAlignment="1">
      <alignment wrapText="1"/>
    </xf>
    <xf numFmtId="175" fontId="22" fillId="0" borderId="0" xfId="3" applyNumberFormat="1" applyFont="1" applyFill="1" applyBorder="1" applyAlignment="1">
      <alignment wrapText="1"/>
    </xf>
  </cellXfs>
  <cellStyles count="5">
    <cellStyle name="Hipervínculo" xfId="1" builtinId="8"/>
    <cellStyle name="Millares [0]" xfId="3" builtinId="6"/>
    <cellStyle name="Normal" xfId="0" builtinId="0"/>
    <cellStyle name="Normal 2"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PY"/>
              <a:t>Programas Institucionales ejecutados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
                  <c:y val="1.29887476936670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732413398820196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0925337632079971E-17"/>
                  <c:y val="1.970323016553617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0185067526415994E-16"/>
                  <c:y val="3.290455029754937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310257009952957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2.63038902315428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3.290455029754944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3.950521036355598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2127442479454637E-3"/>
                  <c:y val="3.290455029754944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1063721239729248E-3"/>
                  <c:y val="3.290455029754937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
                  <c:y val="3.290455029754940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0"/>
                  <c:y val="3.290455029754944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Hoja1!$A$89:$A$100</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Hoja1!$D$89:$D$100</c:f>
              <c:numCache>
                <c:formatCode>0.00%</c:formatCode>
                <c:ptCount val="12"/>
                <c:pt idx="0">
                  <c:v>6.0100000000000001E-2</c:v>
                </c:pt>
                <c:pt idx="1">
                  <c:v>0.1154</c:v>
                </c:pt>
                <c:pt idx="2">
                  <c:v>0.18990000000000001</c:v>
                </c:pt>
                <c:pt idx="3">
                  <c:v>0.22120000000000001</c:v>
                </c:pt>
                <c:pt idx="4">
                  <c:v>0.27879999999999999</c:v>
                </c:pt>
                <c:pt idx="5">
                  <c:v>0.37259999999999999</c:v>
                </c:pt>
                <c:pt idx="6">
                  <c:v>0.5</c:v>
                </c:pt>
                <c:pt idx="7">
                  <c:v>0.55049999999999999</c:v>
                </c:pt>
                <c:pt idx="8">
                  <c:v>0.60099999999999998</c:v>
                </c:pt>
                <c:pt idx="9">
                  <c:v>0.64180000000000004</c:v>
                </c:pt>
                <c:pt idx="10">
                  <c:v>0.68269999999999997</c:v>
                </c:pt>
                <c:pt idx="11">
                  <c:v>0.75719999999999998</c:v>
                </c:pt>
              </c:numCache>
            </c:numRef>
          </c:val>
        </c:ser>
        <c:dLbls>
          <c:dLblPos val="inEnd"/>
          <c:showLegendKey val="0"/>
          <c:showVal val="1"/>
          <c:showCatName val="0"/>
          <c:showSerName val="0"/>
          <c:showPercent val="0"/>
          <c:showBubbleSize val="0"/>
        </c:dLbls>
        <c:gapWidth val="65"/>
        <c:axId val="-1438239760"/>
        <c:axId val="-1438239216"/>
      </c:barChart>
      <c:catAx>
        <c:axId val="-1438239760"/>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s-PY">
                    <a:solidFill>
                      <a:sysClr val="windowText" lastClr="000000"/>
                    </a:solidFill>
                  </a:rPr>
                  <a:t>Mes</a:t>
                </a:r>
              </a:p>
            </c:rich>
          </c:tx>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PY"/>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1438239216"/>
        <c:crosses val="autoZero"/>
        <c:auto val="1"/>
        <c:lblAlgn val="ctr"/>
        <c:lblOffset val="100"/>
        <c:noMultiLvlLbl val="0"/>
      </c:catAx>
      <c:valAx>
        <c:axId val="-14382392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143823976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Servicios Misionales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tx>
            <c:strRef>
              <c:f>Hoja1!$B$118</c:f>
              <c:strCache>
                <c:ptCount val="1"/>
                <c:pt idx="0">
                  <c:v>Supervisión</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5462668816039986E-17"/>
                  <c:y val="4.560367454068156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Hoja1!$F$118</c:f>
              <c:numCache>
                <c:formatCode>0%</c:formatCode>
                <c:ptCount val="1"/>
                <c:pt idx="0">
                  <c:v>0.86858974358974361</c:v>
                </c:pt>
              </c:numCache>
            </c:numRef>
          </c:val>
        </c:ser>
        <c:ser>
          <c:idx val="1"/>
          <c:order val="1"/>
          <c:tx>
            <c:strRef>
              <c:f>Hoja1!$B$119</c:f>
              <c:strCache>
                <c:ptCount val="1"/>
                <c:pt idx="0">
                  <c:v>Fiscalización</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
                  <c:y val="-4.698891805191018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Hoja1!$F$119</c:f>
              <c:numCache>
                <c:formatCode>0%</c:formatCode>
                <c:ptCount val="1"/>
                <c:pt idx="0">
                  <c:v>3.2307692307692308</c:v>
                </c:pt>
              </c:numCache>
            </c:numRef>
          </c:val>
        </c:ser>
        <c:ser>
          <c:idx val="2"/>
          <c:order val="2"/>
          <c:tx>
            <c:strRef>
              <c:f>Hoja1!$B$120</c:f>
              <c:strCache>
                <c:ptCount val="1"/>
                <c:pt idx="0">
                  <c:v>Intervención</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0185067526415994E-16"/>
                  <c:y val="-9.32852143482073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Hoja1!$F$120</c:f>
              <c:numCache>
                <c:formatCode>0%</c:formatCode>
                <c:ptCount val="1"/>
                <c:pt idx="0">
                  <c:v>2</c:v>
                </c:pt>
              </c:numCache>
            </c:numRef>
          </c:val>
        </c:ser>
        <c:dLbls>
          <c:dLblPos val="inEnd"/>
          <c:showLegendKey val="0"/>
          <c:showVal val="1"/>
          <c:showCatName val="0"/>
          <c:showSerName val="0"/>
          <c:showPercent val="0"/>
          <c:showBubbleSize val="0"/>
        </c:dLbls>
        <c:gapWidth val="65"/>
        <c:axId val="-1438234864"/>
        <c:axId val="-1438249552"/>
      </c:barChart>
      <c:catAx>
        <c:axId val="-1438234864"/>
        <c:scaling>
          <c:orientation val="minMax"/>
        </c:scaling>
        <c:delete val="1"/>
        <c:axPos val="b"/>
        <c:numFmt formatCode="General" sourceLinked="1"/>
        <c:majorTickMark val="none"/>
        <c:minorTickMark val="none"/>
        <c:tickLblPos val="nextTo"/>
        <c:crossAx val="-1438249552"/>
        <c:crosses val="autoZero"/>
        <c:auto val="1"/>
        <c:lblAlgn val="ctr"/>
        <c:lblOffset val="100"/>
        <c:noMultiLvlLbl val="0"/>
      </c:catAx>
      <c:valAx>
        <c:axId val="-14382495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438234864"/>
        <c:crosses val="autoZero"/>
        <c:crossBetween val="between"/>
      </c:valAx>
      <c:spPr>
        <a:noFill/>
        <a:ln>
          <a:noFill/>
        </a:ln>
        <a:effectLst/>
      </c:spPr>
    </c:plotArea>
    <c:legend>
      <c:legendPos val="b"/>
      <c:layout>
        <c:manualLayout>
          <c:xMode val="edge"/>
          <c:yMode val="edge"/>
          <c:x val="0.11639654418197726"/>
          <c:y val="0.89409667541557303"/>
          <c:w val="0.74220669291338581"/>
          <c:h val="7.8125546806649168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PY"/>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EJECUCIÓN ÁREA ADMINISTRATIVA</a:t>
            </a:r>
          </a:p>
        </c:rich>
      </c:tx>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7777777777777267E-3"/>
                  <c:y val="-1.8587780694079927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100%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3217410323709622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68%</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(Hoja1!$D$154,Hoja1!$E$154)</c:f>
              <c:strCache>
                <c:ptCount val="2"/>
                <c:pt idx="0">
                  <c:v>Presupuestado</c:v>
                </c:pt>
                <c:pt idx="1">
                  <c:v>Ejecutado</c:v>
                </c:pt>
              </c:strCache>
            </c:strRef>
          </c:cat>
          <c:val>
            <c:numRef>
              <c:f>(Hoja1!$D$192,Hoja1!$E$192)</c:f>
              <c:numCache>
                <c:formatCode>#,##0</c:formatCode>
                <c:ptCount val="2"/>
                <c:pt idx="0">
                  <c:v>26438745722</c:v>
                </c:pt>
                <c:pt idx="1">
                  <c:v>17993419404</c:v>
                </c:pt>
              </c:numCache>
            </c:numRef>
          </c:val>
        </c:ser>
        <c:dLbls>
          <c:dLblPos val="inEnd"/>
          <c:showLegendKey val="0"/>
          <c:showVal val="1"/>
          <c:showCatName val="0"/>
          <c:showSerName val="0"/>
          <c:showPercent val="0"/>
          <c:showBubbleSize val="0"/>
        </c:dLbls>
        <c:gapWidth val="65"/>
        <c:axId val="-1438246288"/>
        <c:axId val="-1438248464"/>
      </c:barChart>
      <c:catAx>
        <c:axId val="-14382462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1438248464"/>
        <c:crosses val="autoZero"/>
        <c:auto val="1"/>
        <c:lblAlgn val="ctr"/>
        <c:lblOffset val="100"/>
        <c:noMultiLvlLbl val="0"/>
      </c:catAx>
      <c:valAx>
        <c:axId val="-1438248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4382462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EJECUCIÓN ÁREA MISIONAL</a:t>
            </a:r>
          </a:p>
        </c:rich>
      </c:tx>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5462668816039986E-17"/>
                  <c:y val="1.1608412023570438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100%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5.0062140230168733E-3"/>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47%</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(Hoja1!$D$154,Hoja1!$E$154)</c:f>
              <c:strCache>
                <c:ptCount val="2"/>
                <c:pt idx="0">
                  <c:v>Presupuestado</c:v>
                </c:pt>
                <c:pt idx="1">
                  <c:v>Ejecutado</c:v>
                </c:pt>
              </c:strCache>
            </c:strRef>
          </c:cat>
          <c:val>
            <c:numRef>
              <c:f>(Hoja1!$D$222,Hoja1!$E$222)</c:f>
              <c:numCache>
                <c:formatCode>_(* #,##0_);_(* \(#,##0\);_(* "-"_);_(@_)</c:formatCode>
                <c:ptCount val="2"/>
                <c:pt idx="0" formatCode="#,##0">
                  <c:v>5555120152</c:v>
                </c:pt>
                <c:pt idx="1">
                  <c:v>2628192070</c:v>
                </c:pt>
              </c:numCache>
            </c:numRef>
          </c:val>
        </c:ser>
        <c:dLbls>
          <c:dLblPos val="inEnd"/>
          <c:showLegendKey val="0"/>
          <c:showVal val="1"/>
          <c:showCatName val="0"/>
          <c:showSerName val="0"/>
          <c:showPercent val="0"/>
          <c:showBubbleSize val="0"/>
        </c:dLbls>
        <c:gapWidth val="65"/>
        <c:axId val="-1438238672"/>
        <c:axId val="-1438235408"/>
      </c:barChart>
      <c:catAx>
        <c:axId val="-14382386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1438235408"/>
        <c:crosses val="autoZero"/>
        <c:auto val="1"/>
        <c:lblAlgn val="ctr"/>
        <c:lblOffset val="100"/>
        <c:noMultiLvlLbl val="0"/>
      </c:catAx>
      <c:valAx>
        <c:axId val="-14382354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43823867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1657351</xdr:colOff>
      <xdr:row>100</xdr:row>
      <xdr:rowOff>66675</xdr:rowOff>
    </xdr:from>
    <xdr:to>
      <xdr:col>4</xdr:col>
      <xdr:colOff>609600</xdr:colOff>
      <xdr:row>110</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128</xdr:row>
      <xdr:rowOff>9524</xdr:rowOff>
    </xdr:from>
    <xdr:to>
      <xdr:col>4</xdr:col>
      <xdr:colOff>514350</xdr:colOff>
      <xdr:row>140</xdr:row>
      <xdr:rowOff>114299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2257425</xdr:colOff>
      <xdr:row>193</xdr:row>
      <xdr:rowOff>38100</xdr:rowOff>
    </xdr:from>
    <xdr:to>
      <xdr:col>3</xdr:col>
      <xdr:colOff>1381125</xdr:colOff>
      <xdr:row>203</xdr:row>
      <xdr:rowOff>123826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2466975</xdr:colOff>
      <xdr:row>222</xdr:row>
      <xdr:rowOff>66674</xdr:rowOff>
    </xdr:from>
    <xdr:to>
      <xdr:col>4</xdr:col>
      <xdr:colOff>142875</xdr:colOff>
      <xdr:row>232</xdr:row>
      <xdr:rowOff>104775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28575</xdr:colOff>
      <xdr:row>243</xdr:row>
      <xdr:rowOff>28575</xdr:rowOff>
    </xdr:from>
    <xdr:to>
      <xdr:col>4</xdr:col>
      <xdr:colOff>1771650</xdr:colOff>
      <xdr:row>243</xdr:row>
      <xdr:rowOff>1133475</xdr:rowOff>
    </xdr:to>
    <xdr:pic>
      <xdr:nvPicPr>
        <xdr:cNvPr id="6" name="Imagen 5"/>
        <xdr:cNvPicPr>
          <a:picLocks noChangeAspect="1"/>
        </xdr:cNvPicPr>
      </xdr:nvPicPr>
      <xdr:blipFill>
        <a:blip xmlns:r="http://schemas.openxmlformats.org/officeDocument/2006/relationships" r:embed="rId5"/>
        <a:stretch>
          <a:fillRect/>
        </a:stretch>
      </xdr:blipFill>
      <xdr:spPr>
        <a:xfrm>
          <a:off x="7772400" y="46520100"/>
          <a:ext cx="1743075" cy="1104900"/>
        </a:xfrm>
        <a:prstGeom prst="rect">
          <a:avLst/>
        </a:prstGeom>
      </xdr:spPr>
    </xdr:pic>
    <xdr:clientData/>
  </xdr:twoCellAnchor>
  <xdr:twoCellAnchor>
    <xdr:from>
      <xdr:col>0</xdr:col>
      <xdr:colOff>504824</xdr:colOff>
      <xdr:row>0</xdr:row>
      <xdr:rowOff>76200</xdr:rowOff>
    </xdr:from>
    <xdr:to>
      <xdr:col>1</xdr:col>
      <xdr:colOff>714374</xdr:colOff>
      <xdr:row>5</xdr:row>
      <xdr:rowOff>66675</xdr:rowOff>
    </xdr:to>
    <xdr:pic>
      <xdr:nvPicPr>
        <xdr:cNvPr id="11" name="Imagen 19" descr="LOGO INCOOP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29231"/>
        <a:stretch>
          <a:fillRect/>
        </a:stretch>
      </xdr:blipFill>
      <xdr:spPr bwMode="auto">
        <a:xfrm>
          <a:off x="504824" y="76200"/>
          <a:ext cx="10572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695324</xdr:colOff>
      <xdr:row>4</xdr:row>
      <xdr:rowOff>114300</xdr:rowOff>
    </xdr:from>
    <xdr:to>
      <xdr:col>1</xdr:col>
      <xdr:colOff>981075</xdr:colOff>
      <xdr:row>5</xdr:row>
      <xdr:rowOff>171450</xdr:rowOff>
    </xdr:to>
    <xdr:pic>
      <xdr:nvPicPr>
        <xdr:cNvPr id="12" name="Imagen 20" descr="Resultado de imagen para logo mecip"/>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43049" y="762000"/>
          <a:ext cx="285751"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1314451</xdr:colOff>
      <xdr:row>0</xdr:row>
      <xdr:rowOff>76200</xdr:rowOff>
    </xdr:from>
    <xdr:to>
      <xdr:col>2</xdr:col>
      <xdr:colOff>2124076</xdr:colOff>
      <xdr:row>5</xdr:row>
      <xdr:rowOff>47625</xdr:rowOff>
    </xdr:to>
    <xdr:sp macro="" textlink="">
      <xdr:nvSpPr>
        <xdr:cNvPr id="13" name="Cuadro de texto 3"/>
        <xdr:cNvSpPr txBox="1">
          <a:spLocks noChangeArrowheads="1"/>
        </xdr:cNvSpPr>
      </xdr:nvSpPr>
      <xdr:spPr bwMode="auto">
        <a:xfrm>
          <a:off x="2162176" y="76200"/>
          <a:ext cx="3352800" cy="781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ctr" anchorCtr="0" upright="1">
          <a:noAutofit/>
        </a:bodyPr>
        <a:lstStyle/>
        <a:p>
          <a:pPr algn="ctr">
            <a:lnSpc>
              <a:spcPct val="80000"/>
            </a:lnSpc>
            <a:spcAft>
              <a:spcPts val="1000"/>
            </a:spcAft>
          </a:pPr>
          <a:r>
            <a:rPr lang="es-PY" sz="1800" b="1">
              <a:effectLst/>
              <a:latin typeface="Bodoni MT" panose="02070603080606020203" pitchFamily="18" charset="0"/>
              <a:ea typeface="Calibri" panose="020F0502020204030204" pitchFamily="34" charset="0"/>
              <a:cs typeface="Arial" panose="020B0604020202020204" pitchFamily="34" charset="0"/>
            </a:rPr>
            <a:t>Instituto Nacional de Cooperativismo</a:t>
          </a:r>
          <a:endParaRPr lang="es-PY" sz="180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2876550</xdr:colOff>
      <xdr:row>1</xdr:row>
      <xdr:rowOff>104775</xdr:rowOff>
    </xdr:from>
    <xdr:to>
      <xdr:col>3</xdr:col>
      <xdr:colOff>1485900</xdr:colOff>
      <xdr:row>4</xdr:row>
      <xdr:rowOff>120015</xdr:rowOff>
    </xdr:to>
    <xdr:pic>
      <xdr:nvPicPr>
        <xdr:cNvPr id="14" name="Imagen 13" descr="Resultado de imagen para gobierno nacional"/>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267450" y="266700"/>
          <a:ext cx="1514475" cy="501015"/>
        </a:xfrm>
        <a:prstGeom prst="rect">
          <a:avLst/>
        </a:prstGeom>
        <a:noFill/>
        <a:ln>
          <a:noFill/>
        </a:ln>
      </xdr:spPr>
    </xdr:pic>
    <xdr:clientData/>
  </xdr:twoCellAnchor>
  <xdr:twoCellAnchor editAs="oneCell">
    <xdr:from>
      <xdr:col>4</xdr:col>
      <xdr:colOff>942975</xdr:colOff>
      <xdr:row>1</xdr:row>
      <xdr:rowOff>95250</xdr:rowOff>
    </xdr:from>
    <xdr:to>
      <xdr:col>5</xdr:col>
      <xdr:colOff>276225</xdr:colOff>
      <xdr:row>4</xdr:row>
      <xdr:rowOff>35560</xdr:rowOff>
    </xdr:to>
    <xdr:pic>
      <xdr:nvPicPr>
        <xdr:cNvPr id="15" name="Imagen 14" descr="Gobierno Nacional"/>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686800" y="257175"/>
          <a:ext cx="1114425" cy="42608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fp.gov.py/sfp/archivos/documentos/100_Febrero_2020_87152mzk.pdf" TargetMode="External"/><Relationship Id="rId13" Type="http://schemas.openxmlformats.org/officeDocument/2006/relationships/hyperlink" Target="https://drive.google.com/drive/folders/1-1rSZUkTsw6ULGitLj8qYIbZAfOyB9A1" TargetMode="External"/><Relationship Id="rId3" Type="http://schemas.openxmlformats.org/officeDocument/2006/relationships/hyperlink" Target="http://www.incoop.gov.py/v2/wp-content/uploads/2016/05/OBJETIVOS-GENERALES-DEL-PLAN-ESTRATEGICO.pdf" TargetMode="External"/><Relationship Id="rId7" Type="http://schemas.openxmlformats.org/officeDocument/2006/relationships/hyperlink" Target="https://www.sfp.gov.py/sfp/archivos/documentos/100_Enero_2020_mjkv54st.pdf" TargetMode="External"/><Relationship Id="rId12" Type="http://schemas.openxmlformats.org/officeDocument/2006/relationships/hyperlink" Target="https://drive.google.com/drive/folders/1-1rSZUkTsw6ULGitLj8qYIbZAfOyB9A1" TargetMode="External"/><Relationship Id="rId2" Type="http://schemas.openxmlformats.org/officeDocument/2006/relationships/hyperlink" Target="http://www.incoop.gov.py/v2/wp-content/uploads/2019/06/Convenio%20DGRV.pdf" TargetMode="External"/><Relationship Id="rId1" Type="http://schemas.openxmlformats.org/officeDocument/2006/relationships/hyperlink" Target="http://www.incoop.gov.py/v2/?page_id=7906" TargetMode="External"/><Relationship Id="rId6" Type="http://schemas.openxmlformats.org/officeDocument/2006/relationships/hyperlink" Target="https://drive.google.com/drive/folders/1c2ZYlI5BFLH9LTNNFAkwS80dkh7e5yx8" TargetMode="External"/><Relationship Id="rId11" Type="http://schemas.openxmlformats.org/officeDocument/2006/relationships/hyperlink" Target="http://paneldenuncias.senac.gov.py/" TargetMode="External"/><Relationship Id="rId5" Type="http://schemas.openxmlformats.org/officeDocument/2006/relationships/hyperlink" Target="https://informacionpublica.paraguay.gov.py/portal/" TargetMode="External"/><Relationship Id="rId15" Type="http://schemas.openxmlformats.org/officeDocument/2006/relationships/drawing" Target="../drawings/drawing1.xml"/><Relationship Id="rId10" Type="http://schemas.openxmlformats.org/officeDocument/2006/relationships/hyperlink" Target="https://www.sfp.gov.py/sfp/archivos/documentos/100_Abril_2020_sjck1og0.pdf" TargetMode="External"/><Relationship Id="rId4" Type="http://schemas.openxmlformats.org/officeDocument/2006/relationships/hyperlink" Target="https://www.py.undp.org/content/paraguay/es/home/sustainable-development-goals.html" TargetMode="External"/><Relationship Id="rId9" Type="http://schemas.openxmlformats.org/officeDocument/2006/relationships/hyperlink" Target="https://www.sfp.gov.py/sfp/archivos/documentos/Intermedio_Marzo_2020_zcj298pv.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5"/>
  <sheetViews>
    <sheetView showGridLines="0" tabSelected="1" zoomScaleNormal="100" workbookViewId="0"/>
  </sheetViews>
  <sheetFormatPr baseColWidth="10" defaultColWidth="9.140625" defaultRowHeight="15"/>
  <cols>
    <col min="1" max="1" width="12.7109375" customWidth="1"/>
    <col min="2" max="2" width="38.140625" customWidth="1"/>
    <col min="3" max="3" width="43.5703125" customWidth="1"/>
    <col min="4" max="4" width="24.42578125" customWidth="1"/>
    <col min="5" max="5" width="26.7109375" customWidth="1"/>
    <col min="6" max="6" width="26" bestFit="1" customWidth="1"/>
    <col min="7" max="7" width="14.140625" customWidth="1"/>
  </cols>
  <sheetData>
    <row r="1" spans="1:6" s="37" customFormat="1" ht="12.75"/>
    <row r="2" spans="1:6" s="37" customFormat="1" ht="12.75"/>
    <row r="3" spans="1:6" s="37" customFormat="1" ht="12.75"/>
    <row r="4" spans="1:6" s="37" customFormat="1" ht="12.75"/>
    <row r="5" spans="1:6" s="37" customFormat="1" ht="12.75"/>
    <row r="8" spans="1:6" ht="18.75">
      <c r="A8" s="202" t="s">
        <v>277</v>
      </c>
      <c r="B8" s="203"/>
      <c r="C8" s="203"/>
      <c r="D8" s="203"/>
      <c r="E8" s="203"/>
      <c r="F8" s="203"/>
    </row>
    <row r="10" spans="1:6">
      <c r="A10" s="2" t="s">
        <v>0</v>
      </c>
    </row>
    <row r="11" spans="1:6">
      <c r="A11" s="35" t="s">
        <v>158</v>
      </c>
    </row>
    <row r="12" spans="1:6">
      <c r="A12" s="35" t="s">
        <v>276</v>
      </c>
    </row>
    <row r="13" spans="1:6">
      <c r="A13" s="35"/>
    </row>
    <row r="14" spans="1:6">
      <c r="A14" s="3" t="s">
        <v>1</v>
      </c>
    </row>
    <row r="15" spans="1:6" s="35" customFormat="1" ht="28.5" customHeight="1">
      <c r="A15" s="204" t="s">
        <v>76</v>
      </c>
      <c r="B15" s="204"/>
      <c r="C15" s="204"/>
      <c r="D15" s="204"/>
      <c r="E15" s="204"/>
    </row>
    <row r="17" spans="1:5">
      <c r="A17" s="1" t="s">
        <v>122</v>
      </c>
    </row>
    <row r="18" spans="1:5" ht="27.75" customHeight="1">
      <c r="A18" s="205" t="s">
        <v>97</v>
      </c>
      <c r="B18" s="205"/>
      <c r="C18" s="205"/>
      <c r="D18" s="205"/>
      <c r="E18" s="205"/>
    </row>
    <row r="20" spans="1:5" s="1" customFormat="1">
      <c r="A20" s="34" t="s">
        <v>161</v>
      </c>
    </row>
    <row r="22" spans="1:5">
      <c r="A22" s="44" t="s">
        <v>2</v>
      </c>
      <c r="B22" s="44" t="s">
        <v>3</v>
      </c>
      <c r="C22" s="44" t="s">
        <v>4</v>
      </c>
      <c r="D22" s="45" t="s">
        <v>5</v>
      </c>
    </row>
    <row r="23" spans="1:5">
      <c r="A23" s="13">
        <v>1</v>
      </c>
      <c r="B23" s="5" t="s">
        <v>80</v>
      </c>
      <c r="C23" s="5" t="s">
        <v>87</v>
      </c>
      <c r="D23" s="6" t="s">
        <v>86</v>
      </c>
    </row>
    <row r="24" spans="1:5">
      <c r="A24" s="13">
        <f t="shared" ref="A24:A28" si="0">1+A23</f>
        <v>2</v>
      </c>
      <c r="B24" s="5" t="s">
        <v>81</v>
      </c>
      <c r="C24" s="5" t="s">
        <v>85</v>
      </c>
      <c r="D24" s="6" t="s">
        <v>86</v>
      </c>
    </row>
    <row r="25" spans="1:5">
      <c r="A25" s="13">
        <f t="shared" si="0"/>
        <v>3</v>
      </c>
      <c r="B25" s="5" t="s">
        <v>82</v>
      </c>
      <c r="C25" s="5" t="s">
        <v>91</v>
      </c>
      <c r="D25" s="6" t="s">
        <v>92</v>
      </c>
    </row>
    <row r="26" spans="1:5">
      <c r="A26" s="13">
        <f t="shared" si="0"/>
        <v>4</v>
      </c>
      <c r="B26" s="5" t="s">
        <v>83</v>
      </c>
      <c r="C26" s="5" t="s">
        <v>88</v>
      </c>
      <c r="D26" s="6" t="s">
        <v>86</v>
      </c>
    </row>
    <row r="27" spans="1:5">
      <c r="A27" s="13">
        <f t="shared" si="0"/>
        <v>5</v>
      </c>
      <c r="B27" s="5" t="s">
        <v>84</v>
      </c>
      <c r="C27" s="5" t="s">
        <v>89</v>
      </c>
      <c r="D27" s="6" t="s">
        <v>90</v>
      </c>
    </row>
    <row r="28" spans="1:5" ht="17.25" customHeight="1">
      <c r="A28" s="13">
        <f t="shared" si="0"/>
        <v>6</v>
      </c>
      <c r="B28" s="12" t="s">
        <v>77</v>
      </c>
      <c r="C28" s="5" t="s">
        <v>78</v>
      </c>
      <c r="D28" s="6" t="s">
        <v>79</v>
      </c>
    </row>
    <row r="30" spans="1:5">
      <c r="A30" s="4" t="s">
        <v>6</v>
      </c>
      <c r="B30" s="4"/>
      <c r="C30" s="4"/>
    </row>
    <row r="31" spans="1:5" s="35" customFormat="1">
      <c r="A31" s="34" t="s">
        <v>7</v>
      </c>
      <c r="B31" s="34"/>
      <c r="C31" s="34"/>
    </row>
    <row r="32" spans="1:5" ht="27.75" customHeight="1">
      <c r="A32" s="206" t="s">
        <v>93</v>
      </c>
      <c r="B32" s="206"/>
      <c r="C32" s="1"/>
    </row>
    <row r="33" spans="1:17" s="31" customFormat="1">
      <c r="A33" s="38"/>
      <c r="B33" s="38"/>
      <c r="C33" s="38"/>
    </row>
    <row r="34" spans="1:17" s="35" customFormat="1" ht="15" customHeight="1">
      <c r="A34" s="211" t="s">
        <v>162</v>
      </c>
      <c r="B34" s="211"/>
      <c r="C34" s="211"/>
      <c r="D34" s="211"/>
      <c r="E34" s="41"/>
      <c r="F34" s="41"/>
    </row>
    <row r="35" spans="1:17" ht="47.25" customHeight="1">
      <c r="A35" s="208" t="s">
        <v>164</v>
      </c>
      <c r="B35" s="209"/>
      <c r="C35" s="209"/>
      <c r="D35" s="209"/>
      <c r="E35" s="40"/>
      <c r="F35" s="15"/>
    </row>
    <row r="36" spans="1:17" ht="46.5" customHeight="1">
      <c r="A36" s="210" t="s">
        <v>165</v>
      </c>
      <c r="B36" s="210"/>
      <c r="C36" s="210"/>
      <c r="D36" s="210"/>
      <c r="E36" s="40"/>
      <c r="F36" s="25"/>
      <c r="G36" s="25"/>
      <c r="H36" s="25"/>
      <c r="I36" s="25"/>
      <c r="J36" s="25"/>
      <c r="K36" s="25"/>
      <c r="L36" s="25"/>
      <c r="M36" s="25"/>
      <c r="N36" s="25"/>
      <c r="O36" s="25"/>
      <c r="P36" s="25"/>
      <c r="Q36" s="25"/>
    </row>
    <row r="37" spans="1:17">
      <c r="A37" s="42" t="s">
        <v>8</v>
      </c>
      <c r="B37" s="42" t="s">
        <v>9</v>
      </c>
      <c r="C37" s="42" t="s">
        <v>10</v>
      </c>
      <c r="D37" s="43" t="s">
        <v>11</v>
      </c>
    </row>
    <row r="38" spans="1:17" ht="90">
      <c r="A38" s="212" t="s">
        <v>12</v>
      </c>
      <c r="B38" s="212" t="s">
        <v>110</v>
      </c>
      <c r="C38" s="17" t="s">
        <v>112</v>
      </c>
      <c r="D38" s="16" t="s">
        <v>113</v>
      </c>
    </row>
    <row r="39" spans="1:17" ht="105">
      <c r="A39" s="213"/>
      <c r="B39" s="213"/>
      <c r="C39" s="17" t="s">
        <v>114</v>
      </c>
      <c r="D39" s="207" t="s">
        <v>163</v>
      </c>
    </row>
    <row r="40" spans="1:17" ht="30">
      <c r="A40" s="7" t="s">
        <v>13</v>
      </c>
      <c r="B40" s="17" t="s">
        <v>111</v>
      </c>
      <c r="C40" s="17" t="s">
        <v>115</v>
      </c>
      <c r="D40" s="207"/>
    </row>
    <row r="42" spans="1:17" s="35" customFormat="1">
      <c r="A42" s="34" t="s">
        <v>14</v>
      </c>
    </row>
    <row r="43" spans="1:17" s="35" customFormat="1">
      <c r="A43" s="34" t="s">
        <v>15</v>
      </c>
    </row>
    <row r="44" spans="1:17">
      <c r="A44" s="42" t="s">
        <v>16</v>
      </c>
      <c r="B44" s="42" t="s">
        <v>17</v>
      </c>
      <c r="C44" s="42" t="s">
        <v>18</v>
      </c>
    </row>
    <row r="45" spans="1:17" ht="30">
      <c r="A45" s="7" t="s">
        <v>243</v>
      </c>
      <c r="B45" s="135">
        <v>1</v>
      </c>
      <c r="C45" s="16" t="s">
        <v>250</v>
      </c>
    </row>
    <row r="46" spans="1:17" ht="30">
      <c r="A46" s="7" t="s">
        <v>244</v>
      </c>
      <c r="B46" s="135">
        <v>1</v>
      </c>
      <c r="C46" s="16" t="s">
        <v>251</v>
      </c>
    </row>
    <row r="47" spans="1:17" ht="30">
      <c r="A47" s="7" t="s">
        <v>245</v>
      </c>
      <c r="B47" s="135" t="s">
        <v>252</v>
      </c>
      <c r="C47" s="16" t="s">
        <v>253</v>
      </c>
    </row>
    <row r="48" spans="1:17" ht="30">
      <c r="A48" s="7" t="s">
        <v>246</v>
      </c>
      <c r="B48" s="135">
        <v>1</v>
      </c>
      <c r="C48" s="16" t="s">
        <v>254</v>
      </c>
    </row>
    <row r="49" spans="1:3" ht="30">
      <c r="A49" s="7" t="s">
        <v>247</v>
      </c>
      <c r="B49" s="135">
        <v>1</v>
      </c>
      <c r="C49" s="16" t="s">
        <v>255</v>
      </c>
    </row>
    <row r="50" spans="1:3" ht="30">
      <c r="A50" s="7" t="s">
        <v>248</v>
      </c>
      <c r="B50" s="135" t="s">
        <v>252</v>
      </c>
      <c r="C50" s="16" t="s">
        <v>256</v>
      </c>
    </row>
    <row r="51" spans="1:3" ht="30">
      <c r="A51" s="7" t="s">
        <v>249</v>
      </c>
      <c r="B51" s="135">
        <v>1</v>
      </c>
      <c r="C51" s="16" t="s">
        <v>257</v>
      </c>
    </row>
    <row r="52" spans="1:3" ht="30">
      <c r="A52" s="7" t="s">
        <v>180</v>
      </c>
      <c r="B52" s="14">
        <v>1</v>
      </c>
      <c r="C52" s="16" t="s">
        <v>212</v>
      </c>
    </row>
    <row r="53" spans="1:3" ht="30">
      <c r="A53" s="7" t="s">
        <v>181</v>
      </c>
      <c r="B53" s="14">
        <v>1</v>
      </c>
      <c r="C53" s="16" t="s">
        <v>211</v>
      </c>
    </row>
    <row r="54" spans="1:3" ht="30">
      <c r="A54" s="7" t="s">
        <v>209</v>
      </c>
      <c r="B54" s="14">
        <v>1</v>
      </c>
      <c r="C54" s="16" t="s">
        <v>210</v>
      </c>
    </row>
    <row r="56" spans="1:3" s="35" customFormat="1">
      <c r="A56" s="34" t="s">
        <v>19</v>
      </c>
    </row>
    <row r="57" spans="1:3">
      <c r="A57" s="42" t="s">
        <v>16</v>
      </c>
      <c r="B57" s="42" t="s">
        <v>17</v>
      </c>
      <c r="C57" s="42" t="s">
        <v>20</v>
      </c>
    </row>
    <row r="58" spans="1:3">
      <c r="A58" s="17" t="s">
        <v>243</v>
      </c>
      <c r="B58" s="135">
        <v>0.8</v>
      </c>
      <c r="C58" s="174" t="s">
        <v>213</v>
      </c>
    </row>
    <row r="59" spans="1:3">
      <c r="A59" s="17" t="s">
        <v>244</v>
      </c>
      <c r="B59" s="135">
        <v>0.8</v>
      </c>
      <c r="C59" s="175"/>
    </row>
    <row r="60" spans="1:3">
      <c r="A60" s="17" t="s">
        <v>245</v>
      </c>
      <c r="B60" s="135">
        <v>0.8</v>
      </c>
      <c r="C60" s="175"/>
    </row>
    <row r="61" spans="1:3">
      <c r="A61" s="17" t="s">
        <v>246</v>
      </c>
      <c r="B61" s="135">
        <v>0.8</v>
      </c>
      <c r="C61" s="175"/>
    </row>
    <row r="62" spans="1:3">
      <c r="A62" s="17" t="s">
        <v>247</v>
      </c>
      <c r="B62" s="135">
        <v>1</v>
      </c>
      <c r="C62" s="175"/>
    </row>
    <row r="63" spans="1:3">
      <c r="A63" s="17" t="s">
        <v>248</v>
      </c>
      <c r="B63" s="135">
        <v>1</v>
      </c>
      <c r="C63" s="175"/>
    </row>
    <row r="64" spans="1:3">
      <c r="A64" s="17" t="s">
        <v>249</v>
      </c>
      <c r="B64" s="135">
        <v>1</v>
      </c>
      <c r="C64" s="175"/>
    </row>
    <row r="65" spans="1:5">
      <c r="A65" s="7" t="s">
        <v>180</v>
      </c>
      <c r="B65" s="14">
        <v>1</v>
      </c>
      <c r="C65" s="175"/>
    </row>
    <row r="66" spans="1:5">
      <c r="A66" s="7" t="s">
        <v>181</v>
      </c>
      <c r="B66" s="14">
        <v>1</v>
      </c>
      <c r="C66" s="175"/>
    </row>
    <row r="67" spans="1:5">
      <c r="A67" s="7" t="s">
        <v>209</v>
      </c>
      <c r="B67" s="14">
        <v>1</v>
      </c>
      <c r="C67" s="176"/>
    </row>
    <row r="71" spans="1:5" s="35" customFormat="1">
      <c r="A71" s="46" t="s">
        <v>21</v>
      </c>
    </row>
    <row r="72" spans="1:5">
      <c r="A72" s="8"/>
    </row>
    <row r="73" spans="1:5">
      <c r="A73" s="47" t="s">
        <v>16</v>
      </c>
      <c r="B73" s="45" t="s">
        <v>22</v>
      </c>
      <c r="C73" s="45" t="s">
        <v>23</v>
      </c>
      <c r="D73" s="45" t="s">
        <v>24</v>
      </c>
      <c r="E73" s="45" t="s">
        <v>25</v>
      </c>
    </row>
    <row r="74" spans="1:5">
      <c r="A74" s="136" t="s">
        <v>243</v>
      </c>
      <c r="B74" s="18" t="s">
        <v>258</v>
      </c>
      <c r="C74" s="18" t="s">
        <v>258</v>
      </c>
      <c r="D74" s="6"/>
      <c r="E74" s="174" t="s">
        <v>95</v>
      </c>
    </row>
    <row r="75" spans="1:5">
      <c r="A75" s="136" t="s">
        <v>244</v>
      </c>
      <c r="B75" s="18" t="s">
        <v>259</v>
      </c>
      <c r="C75" s="18" t="s">
        <v>259</v>
      </c>
      <c r="D75" s="6"/>
      <c r="E75" s="175"/>
    </row>
    <row r="76" spans="1:5">
      <c r="A76" s="136" t="s">
        <v>245</v>
      </c>
      <c r="B76" s="18" t="s">
        <v>94</v>
      </c>
      <c r="C76" s="18" t="s">
        <v>260</v>
      </c>
      <c r="D76" s="18" t="s">
        <v>260</v>
      </c>
      <c r="E76" s="175"/>
    </row>
    <row r="77" spans="1:5">
      <c r="A77" s="136" t="s">
        <v>246</v>
      </c>
      <c r="B77" s="18" t="s">
        <v>94</v>
      </c>
      <c r="C77" s="18" t="s">
        <v>94</v>
      </c>
      <c r="D77" s="6"/>
      <c r="E77" s="175"/>
    </row>
    <row r="78" spans="1:5">
      <c r="A78" s="136" t="s">
        <v>247</v>
      </c>
      <c r="B78" s="18" t="s">
        <v>260</v>
      </c>
      <c r="C78" s="18" t="s">
        <v>260</v>
      </c>
      <c r="D78" s="6"/>
      <c r="E78" s="175"/>
    </row>
    <row r="79" spans="1:5">
      <c r="A79" s="136" t="s">
        <v>248</v>
      </c>
      <c r="B79" s="112" t="s">
        <v>216</v>
      </c>
      <c r="C79" s="112" t="s">
        <v>216</v>
      </c>
      <c r="D79" s="112" t="s">
        <v>216</v>
      </c>
      <c r="E79" s="175"/>
    </row>
    <row r="80" spans="1:5">
      <c r="A80" s="136" t="s">
        <v>249</v>
      </c>
      <c r="B80" s="18" t="s">
        <v>94</v>
      </c>
      <c r="C80" s="18" t="s">
        <v>94</v>
      </c>
      <c r="D80" s="6"/>
      <c r="E80" s="175"/>
    </row>
    <row r="81" spans="1:7">
      <c r="A81" s="136" t="s">
        <v>180</v>
      </c>
      <c r="B81" s="18" t="s">
        <v>260</v>
      </c>
      <c r="C81" s="18" t="s">
        <v>260</v>
      </c>
      <c r="D81" s="6"/>
      <c r="E81" s="175"/>
    </row>
    <row r="82" spans="1:7">
      <c r="A82" s="136" t="s">
        <v>181</v>
      </c>
      <c r="B82" s="18" t="s">
        <v>261</v>
      </c>
      <c r="C82" s="138" t="s">
        <v>261</v>
      </c>
      <c r="D82" s="95"/>
      <c r="E82" s="175"/>
    </row>
    <row r="83" spans="1:7">
      <c r="A83" s="9" t="s">
        <v>209</v>
      </c>
      <c r="B83" s="112" t="s">
        <v>216</v>
      </c>
      <c r="C83" s="112" t="s">
        <v>216</v>
      </c>
      <c r="D83" s="112" t="s">
        <v>216</v>
      </c>
      <c r="E83" s="175"/>
    </row>
    <row r="84" spans="1:7">
      <c r="A84" s="9" t="s">
        <v>214</v>
      </c>
      <c r="B84" s="113" t="s">
        <v>94</v>
      </c>
      <c r="C84" s="113" t="s">
        <v>94</v>
      </c>
      <c r="D84" s="6"/>
      <c r="E84" s="175"/>
    </row>
    <row r="85" spans="1:7">
      <c r="A85" s="9" t="s">
        <v>215</v>
      </c>
      <c r="B85" s="113" t="s">
        <v>94</v>
      </c>
      <c r="C85" s="113" t="s">
        <v>94</v>
      </c>
      <c r="D85" s="114"/>
      <c r="E85" s="176"/>
    </row>
    <row r="87" spans="1:7" s="35" customFormat="1">
      <c r="A87" s="34" t="s">
        <v>220</v>
      </c>
    </row>
    <row r="88" spans="1:7">
      <c r="A88" s="45" t="s">
        <v>16</v>
      </c>
      <c r="B88" s="45" t="s">
        <v>27</v>
      </c>
      <c r="C88" s="45" t="s">
        <v>28</v>
      </c>
      <c r="D88" s="45" t="s">
        <v>29</v>
      </c>
      <c r="E88" s="45" t="s">
        <v>30</v>
      </c>
      <c r="F88" s="45" t="s">
        <v>31</v>
      </c>
      <c r="G88" s="43" t="s">
        <v>51</v>
      </c>
    </row>
    <row r="89" spans="1:7">
      <c r="A89" s="18">
        <v>1</v>
      </c>
      <c r="B89" s="214" t="s">
        <v>116</v>
      </c>
      <c r="C89" s="18" t="s">
        <v>262</v>
      </c>
      <c r="D89" s="137">
        <v>6.0100000000000001E-2</v>
      </c>
      <c r="E89" s="217" t="s">
        <v>121</v>
      </c>
      <c r="F89" s="139">
        <v>78163139</v>
      </c>
      <c r="G89" s="174" t="s">
        <v>117</v>
      </c>
    </row>
    <row r="90" spans="1:7">
      <c r="A90" s="18">
        <f>1+A89</f>
        <v>2</v>
      </c>
      <c r="B90" s="215"/>
      <c r="C90" s="138" t="s">
        <v>263</v>
      </c>
      <c r="D90" s="137">
        <v>0.1154</v>
      </c>
      <c r="E90" s="218"/>
      <c r="F90" s="139">
        <v>78163139</v>
      </c>
      <c r="G90" s="175"/>
    </row>
    <row r="91" spans="1:7">
      <c r="A91" s="18">
        <f t="shared" ref="A91:A94" si="1">1+A90</f>
        <v>3</v>
      </c>
      <c r="B91" s="215"/>
      <c r="C91" s="138" t="s">
        <v>264</v>
      </c>
      <c r="D91" s="137">
        <v>0.18990000000000001</v>
      </c>
      <c r="E91" s="218"/>
      <c r="F91" s="139">
        <v>418119830</v>
      </c>
      <c r="G91" s="175"/>
    </row>
    <row r="92" spans="1:7">
      <c r="A92" s="18">
        <f t="shared" si="1"/>
        <v>4</v>
      </c>
      <c r="B92" s="215"/>
      <c r="C92" s="138" t="s">
        <v>265</v>
      </c>
      <c r="D92" s="137">
        <v>0.22120000000000001</v>
      </c>
      <c r="E92" s="218"/>
      <c r="F92" s="139">
        <v>523409830</v>
      </c>
      <c r="G92" s="175"/>
    </row>
    <row r="93" spans="1:7">
      <c r="A93" s="18">
        <f t="shared" si="1"/>
        <v>5</v>
      </c>
      <c r="B93" s="215"/>
      <c r="C93" s="138" t="s">
        <v>266</v>
      </c>
      <c r="D93" s="137">
        <v>0.27879999999999999</v>
      </c>
      <c r="E93" s="218"/>
      <c r="F93" s="139">
        <v>680423830</v>
      </c>
      <c r="G93" s="175"/>
    </row>
    <row r="94" spans="1:7">
      <c r="A94" s="18">
        <f t="shared" si="1"/>
        <v>6</v>
      </c>
      <c r="B94" s="215"/>
      <c r="C94" s="138" t="s">
        <v>267</v>
      </c>
      <c r="D94" s="137">
        <v>0.37259999999999999</v>
      </c>
      <c r="E94" s="218"/>
      <c r="F94" s="139">
        <v>785589780</v>
      </c>
      <c r="G94" s="175"/>
    </row>
    <row r="95" spans="1:7">
      <c r="A95" s="18">
        <v>7</v>
      </c>
      <c r="B95" s="215"/>
      <c r="C95" s="101" t="s">
        <v>182</v>
      </c>
      <c r="D95" s="102">
        <v>0.5</v>
      </c>
      <c r="E95" s="218"/>
      <c r="F95" s="103">
        <v>1174375550</v>
      </c>
      <c r="G95" s="175"/>
    </row>
    <row r="96" spans="1:7">
      <c r="A96" s="18">
        <f>1+A95</f>
        <v>8</v>
      </c>
      <c r="B96" s="215"/>
      <c r="C96" s="119" t="s">
        <v>183</v>
      </c>
      <c r="D96" s="102">
        <v>0.55049999999999999</v>
      </c>
      <c r="E96" s="218"/>
      <c r="F96" s="103">
        <v>1375497890</v>
      </c>
      <c r="G96" s="175"/>
    </row>
    <row r="97" spans="1:7">
      <c r="A97" s="18">
        <f t="shared" ref="A97" si="2">1+A96</f>
        <v>9</v>
      </c>
      <c r="B97" s="215"/>
      <c r="C97" s="119" t="s">
        <v>205</v>
      </c>
      <c r="D97" s="102">
        <v>0.60099999999999998</v>
      </c>
      <c r="E97" s="218"/>
      <c r="F97" s="103">
        <v>1568452710</v>
      </c>
      <c r="G97" s="175"/>
    </row>
    <row r="98" spans="1:7">
      <c r="A98" s="101">
        <v>10</v>
      </c>
      <c r="B98" s="215"/>
      <c r="C98" s="101" t="s">
        <v>223</v>
      </c>
      <c r="D98" s="102">
        <v>0.64180000000000004</v>
      </c>
      <c r="E98" s="218"/>
      <c r="F98" s="103">
        <v>1810517930</v>
      </c>
      <c r="G98" s="175"/>
    </row>
    <row r="99" spans="1:7">
      <c r="A99" s="101">
        <v>11</v>
      </c>
      <c r="B99" s="215"/>
      <c r="C99" s="119" t="s">
        <v>222</v>
      </c>
      <c r="D99" s="102">
        <v>0.68269999999999997</v>
      </c>
      <c r="E99" s="218"/>
      <c r="F99" s="103">
        <v>2033863680</v>
      </c>
      <c r="G99" s="175"/>
    </row>
    <row r="100" spans="1:7">
      <c r="A100" s="101">
        <v>12</v>
      </c>
      <c r="B100" s="216"/>
      <c r="C100" s="119" t="s">
        <v>221</v>
      </c>
      <c r="D100" s="102">
        <v>0.75719999999999998</v>
      </c>
      <c r="E100" s="219"/>
      <c r="F100" s="103">
        <v>2628192070</v>
      </c>
      <c r="G100" s="176"/>
    </row>
    <row r="101" spans="1:7">
      <c r="A101" s="19"/>
      <c r="B101" s="20"/>
      <c r="C101" s="21"/>
      <c r="D101" s="22"/>
      <c r="E101" s="20"/>
      <c r="F101" s="23"/>
    </row>
    <row r="102" spans="1:7">
      <c r="A102" s="19"/>
      <c r="B102" s="20"/>
      <c r="C102" s="21"/>
      <c r="D102" s="22"/>
      <c r="E102" s="20"/>
      <c r="F102" s="27"/>
    </row>
    <row r="103" spans="1:7">
      <c r="A103" s="19"/>
      <c r="B103" s="20"/>
      <c r="C103" s="21"/>
      <c r="D103" s="22"/>
      <c r="E103" s="20"/>
      <c r="F103" s="27"/>
    </row>
    <row r="104" spans="1:7">
      <c r="A104" s="19"/>
      <c r="B104" s="20"/>
      <c r="C104" s="21"/>
      <c r="D104" s="22"/>
      <c r="E104" s="20"/>
      <c r="F104" s="27"/>
    </row>
    <row r="105" spans="1:7">
      <c r="A105" s="19"/>
      <c r="B105" s="20"/>
      <c r="C105" s="21"/>
      <c r="D105" s="22"/>
      <c r="E105" s="20"/>
      <c r="F105" s="23"/>
    </row>
    <row r="106" spans="1:7">
      <c r="A106" s="19"/>
      <c r="B106" s="20"/>
      <c r="C106" s="21"/>
      <c r="D106" s="22"/>
      <c r="E106" s="20"/>
      <c r="F106" s="23"/>
    </row>
    <row r="107" spans="1:7">
      <c r="A107" s="19"/>
      <c r="B107" s="20"/>
      <c r="C107" s="21"/>
      <c r="D107" s="22"/>
      <c r="E107" s="20"/>
      <c r="F107" s="23"/>
    </row>
    <row r="108" spans="1:7">
      <c r="A108" s="19"/>
      <c r="B108" s="20"/>
      <c r="C108" s="21"/>
      <c r="D108" s="22"/>
      <c r="E108" s="20"/>
      <c r="F108" s="23"/>
    </row>
    <row r="109" spans="1:7">
      <c r="A109" s="19"/>
      <c r="B109" s="20"/>
      <c r="C109" s="21"/>
      <c r="D109" s="22"/>
      <c r="E109" s="20"/>
      <c r="F109" s="23"/>
    </row>
    <row r="110" spans="1:7">
      <c r="A110" s="19"/>
      <c r="B110" s="20"/>
      <c r="C110" s="21"/>
      <c r="D110" s="22"/>
      <c r="E110" s="20"/>
      <c r="F110" s="23"/>
    </row>
    <row r="112" spans="1:7" s="35" customFormat="1">
      <c r="A112" s="34" t="s">
        <v>160</v>
      </c>
    </row>
    <row r="113" spans="1:6">
      <c r="A113" s="45" t="s">
        <v>26</v>
      </c>
      <c r="B113" s="45" t="s">
        <v>27</v>
      </c>
      <c r="C113" s="45" t="s">
        <v>33</v>
      </c>
      <c r="D113" s="45" t="s">
        <v>34</v>
      </c>
      <c r="E113" s="45" t="s">
        <v>35</v>
      </c>
      <c r="F113" s="45" t="s">
        <v>36</v>
      </c>
    </row>
    <row r="114" spans="1:6">
      <c r="A114" s="191" t="s">
        <v>159</v>
      </c>
      <c r="B114" s="192"/>
      <c r="C114" s="192"/>
      <c r="D114" s="192"/>
      <c r="E114" s="192"/>
      <c r="F114" s="193"/>
    </row>
    <row r="116" spans="1:6" s="35" customFormat="1">
      <c r="A116" s="34" t="s">
        <v>219</v>
      </c>
    </row>
    <row r="117" spans="1:6">
      <c r="A117" s="45" t="s">
        <v>26</v>
      </c>
      <c r="B117" s="45" t="s">
        <v>27</v>
      </c>
      <c r="C117" s="45" t="s">
        <v>28</v>
      </c>
      <c r="D117" s="45" t="s">
        <v>29</v>
      </c>
      <c r="E117" s="45" t="s">
        <v>30</v>
      </c>
      <c r="F117" s="45" t="s">
        <v>32</v>
      </c>
    </row>
    <row r="118" spans="1:6" ht="44.25" customHeight="1">
      <c r="A118" s="101">
        <v>1</v>
      </c>
      <c r="B118" s="6" t="s">
        <v>118</v>
      </c>
      <c r="C118" s="160" t="s">
        <v>178</v>
      </c>
      <c r="D118" s="18" t="s">
        <v>278</v>
      </c>
      <c r="E118" s="199" t="s">
        <v>121</v>
      </c>
      <c r="F118" s="24">
        <v>0.86858974358974361</v>
      </c>
    </row>
    <row r="119" spans="1:6" ht="51.75" customHeight="1">
      <c r="A119" s="101">
        <f>1+A118</f>
        <v>2</v>
      </c>
      <c r="B119" s="6" t="s">
        <v>119</v>
      </c>
      <c r="C119" s="161"/>
      <c r="D119" s="93" t="s">
        <v>279</v>
      </c>
      <c r="E119" s="200"/>
      <c r="F119" s="24">
        <v>3.2307692307692308</v>
      </c>
    </row>
    <row r="120" spans="1:6" ht="54.75" customHeight="1">
      <c r="A120" s="101">
        <f>1+A119</f>
        <v>3</v>
      </c>
      <c r="B120" s="6" t="s">
        <v>120</v>
      </c>
      <c r="C120" s="94" t="s">
        <v>179</v>
      </c>
      <c r="D120" s="93" t="s">
        <v>280</v>
      </c>
      <c r="E120" s="201"/>
      <c r="F120" s="24">
        <v>2</v>
      </c>
    </row>
    <row r="121" spans="1:6">
      <c r="A121" s="20"/>
      <c r="B121" s="20"/>
      <c r="C121" s="26"/>
      <c r="D121" s="20"/>
      <c r="E121" s="26"/>
      <c r="F121" s="27"/>
    </row>
    <row r="122" spans="1:6">
      <c r="A122" s="20"/>
      <c r="B122" s="20"/>
      <c r="C122" s="26"/>
      <c r="D122" s="20"/>
      <c r="E122" s="26"/>
      <c r="F122" s="27"/>
    </row>
    <row r="123" spans="1:6">
      <c r="A123" s="20"/>
      <c r="B123" s="20"/>
      <c r="C123" s="26"/>
      <c r="D123" s="20"/>
      <c r="E123" s="26"/>
      <c r="F123" s="27"/>
    </row>
    <row r="124" spans="1:6">
      <c r="A124" s="20"/>
      <c r="B124" s="20"/>
      <c r="C124" s="26"/>
      <c r="D124" s="20"/>
      <c r="E124" s="26"/>
      <c r="F124" s="27"/>
    </row>
    <row r="125" spans="1:6">
      <c r="A125" s="20"/>
      <c r="B125" s="20"/>
      <c r="C125" s="26"/>
      <c r="D125" s="20"/>
      <c r="E125" s="26"/>
      <c r="F125" s="27"/>
    </row>
    <row r="126" spans="1:6">
      <c r="A126" s="20"/>
      <c r="B126" s="20"/>
      <c r="C126" s="26"/>
      <c r="D126" s="20"/>
      <c r="E126" s="26"/>
      <c r="F126" s="27"/>
    </row>
    <row r="127" spans="1:6">
      <c r="A127" s="20"/>
      <c r="B127" s="20"/>
      <c r="C127" s="26"/>
      <c r="D127" s="20"/>
      <c r="E127" s="26"/>
      <c r="F127" s="27"/>
    </row>
    <row r="128" spans="1:6">
      <c r="A128" s="20"/>
      <c r="B128" s="20"/>
      <c r="C128" s="26"/>
      <c r="D128" s="20"/>
      <c r="E128" s="26"/>
      <c r="F128" s="27"/>
    </row>
    <row r="129" spans="1:6">
      <c r="A129" s="20"/>
      <c r="B129" s="20"/>
      <c r="C129" s="26"/>
      <c r="D129" s="20"/>
      <c r="E129" s="26"/>
      <c r="F129" s="27"/>
    </row>
    <row r="130" spans="1:6">
      <c r="A130" s="20"/>
      <c r="B130" s="20"/>
      <c r="C130" s="26"/>
      <c r="D130" s="20"/>
      <c r="E130" s="26"/>
      <c r="F130" s="27"/>
    </row>
    <row r="131" spans="1:6">
      <c r="A131" s="20"/>
      <c r="B131" s="20"/>
      <c r="C131" s="26"/>
      <c r="D131" s="20"/>
      <c r="E131" s="26"/>
      <c r="F131" s="27"/>
    </row>
    <row r="132" spans="1:6">
      <c r="A132" s="20"/>
      <c r="B132" s="20"/>
      <c r="C132" s="26"/>
      <c r="D132" s="20"/>
      <c r="E132" s="26"/>
      <c r="F132" s="27"/>
    </row>
    <row r="133" spans="1:6">
      <c r="A133" s="20"/>
      <c r="B133" s="20"/>
      <c r="C133" s="26"/>
      <c r="D133" s="20"/>
      <c r="E133" s="26"/>
      <c r="F133" s="27"/>
    </row>
    <row r="134" spans="1:6">
      <c r="A134" s="20"/>
      <c r="B134" s="20"/>
      <c r="C134" s="26"/>
      <c r="D134" s="20"/>
      <c r="E134" s="26"/>
      <c r="F134" s="27"/>
    </row>
    <row r="135" spans="1:6">
      <c r="A135" s="20"/>
      <c r="B135" s="20"/>
      <c r="C135" s="26"/>
      <c r="D135" s="20"/>
      <c r="E135" s="26"/>
      <c r="F135" s="27"/>
    </row>
    <row r="136" spans="1:6">
      <c r="A136" s="20"/>
      <c r="B136" s="20"/>
      <c r="C136" s="26"/>
      <c r="D136" s="20"/>
      <c r="E136" s="26"/>
      <c r="F136" s="27"/>
    </row>
    <row r="137" spans="1:6">
      <c r="A137" s="20"/>
      <c r="B137" s="20"/>
      <c r="C137" s="26"/>
      <c r="D137" s="20"/>
      <c r="E137" s="26"/>
      <c r="F137" s="27"/>
    </row>
    <row r="138" spans="1:6">
      <c r="A138" s="20"/>
      <c r="B138" s="20"/>
      <c r="C138" s="26"/>
      <c r="D138" s="20"/>
      <c r="E138" s="26"/>
      <c r="F138" s="27"/>
    </row>
    <row r="139" spans="1:6">
      <c r="A139" s="20"/>
      <c r="B139" s="20"/>
      <c r="C139" s="26"/>
      <c r="D139" s="20"/>
      <c r="E139" s="26"/>
      <c r="F139" s="27"/>
    </row>
    <row r="140" spans="1:6">
      <c r="A140" s="20"/>
      <c r="B140" s="20"/>
      <c r="C140" s="26"/>
      <c r="D140" s="20"/>
      <c r="E140" s="26"/>
      <c r="F140" s="27"/>
    </row>
    <row r="141" spans="1:6">
      <c r="A141" s="20"/>
      <c r="B141" s="20"/>
      <c r="C141" s="26"/>
      <c r="D141" s="20"/>
      <c r="E141" s="26"/>
      <c r="F141" s="27"/>
    </row>
    <row r="142" spans="1:6" s="35" customFormat="1">
      <c r="A142" s="34" t="s">
        <v>218</v>
      </c>
    </row>
    <row r="143" spans="1:6" ht="30">
      <c r="A143" s="43" t="s">
        <v>37</v>
      </c>
      <c r="B143" s="43" t="s">
        <v>38</v>
      </c>
      <c r="C143" s="43" t="s">
        <v>39</v>
      </c>
      <c r="D143" s="43" t="s">
        <v>40</v>
      </c>
      <c r="E143" s="48" t="s">
        <v>41</v>
      </c>
      <c r="F143" s="43" t="s">
        <v>42</v>
      </c>
    </row>
    <row r="144" spans="1:6" s="97" customFormat="1" ht="75">
      <c r="A144" s="98">
        <v>358458</v>
      </c>
      <c r="B144" s="95" t="s">
        <v>187</v>
      </c>
      <c r="C144" s="99" t="s">
        <v>188</v>
      </c>
      <c r="D144" s="95" t="s">
        <v>189</v>
      </c>
      <c r="E144" s="100" t="s">
        <v>190</v>
      </c>
      <c r="F144" s="16" t="s">
        <v>201</v>
      </c>
    </row>
    <row r="145" spans="1:6" s="97" customFormat="1" ht="75">
      <c r="A145" s="98">
        <v>378736</v>
      </c>
      <c r="B145" s="95" t="s">
        <v>191</v>
      </c>
      <c r="C145" s="99" t="s">
        <v>192</v>
      </c>
      <c r="D145" s="95" t="s">
        <v>193</v>
      </c>
      <c r="E145" s="100" t="s">
        <v>190</v>
      </c>
      <c r="F145" s="16" t="s">
        <v>202</v>
      </c>
    </row>
    <row r="146" spans="1:6" s="97" customFormat="1" ht="75">
      <c r="A146" s="98">
        <v>358461</v>
      </c>
      <c r="B146" s="95" t="s">
        <v>203</v>
      </c>
      <c r="C146" s="99" t="s">
        <v>194</v>
      </c>
      <c r="D146" s="95" t="s">
        <v>195</v>
      </c>
      <c r="E146" s="100" t="s">
        <v>190</v>
      </c>
      <c r="F146" s="16" t="s">
        <v>204</v>
      </c>
    </row>
    <row r="147" spans="1:6" s="97" customFormat="1" ht="75">
      <c r="A147" s="98">
        <v>379159</v>
      </c>
      <c r="B147" s="95" t="s">
        <v>196</v>
      </c>
      <c r="C147" s="99" t="s">
        <v>197</v>
      </c>
      <c r="D147" s="95" t="s">
        <v>198</v>
      </c>
      <c r="E147" s="100" t="s">
        <v>190</v>
      </c>
      <c r="F147" s="106" t="s">
        <v>206</v>
      </c>
    </row>
    <row r="148" spans="1:6" s="97" customFormat="1" ht="90">
      <c r="A148" s="152">
        <v>384283</v>
      </c>
      <c r="B148" s="125" t="s">
        <v>232</v>
      </c>
      <c r="C148" s="150" t="s">
        <v>271</v>
      </c>
      <c r="D148" s="151" t="s">
        <v>234</v>
      </c>
      <c r="E148" s="100" t="s">
        <v>190</v>
      </c>
      <c r="F148" s="16" t="s">
        <v>233</v>
      </c>
    </row>
    <row r="149" spans="1:6" s="97" customFormat="1" ht="75">
      <c r="A149" s="152">
        <v>379888</v>
      </c>
      <c r="B149" s="125" t="s">
        <v>236</v>
      </c>
      <c r="C149" s="150" t="s">
        <v>272</v>
      </c>
      <c r="D149" s="126" t="s">
        <v>275</v>
      </c>
      <c r="E149" s="100" t="s">
        <v>190</v>
      </c>
      <c r="F149" s="16" t="s">
        <v>235</v>
      </c>
    </row>
    <row r="150" spans="1:6" s="97" customFormat="1" ht="90">
      <c r="A150" s="152">
        <v>379112</v>
      </c>
      <c r="B150" s="125" t="s">
        <v>239</v>
      </c>
      <c r="C150" s="150" t="s">
        <v>273</v>
      </c>
      <c r="D150" s="126" t="s">
        <v>237</v>
      </c>
      <c r="E150" s="100" t="s">
        <v>190</v>
      </c>
      <c r="F150" s="16" t="s">
        <v>238</v>
      </c>
    </row>
    <row r="151" spans="1:6" s="97" customFormat="1" ht="90">
      <c r="A151" s="152">
        <v>380116</v>
      </c>
      <c r="B151" s="127" t="s">
        <v>242</v>
      </c>
      <c r="C151" s="150" t="s">
        <v>274</v>
      </c>
      <c r="D151" s="126" t="s">
        <v>240</v>
      </c>
      <c r="E151" s="100" t="s">
        <v>190</v>
      </c>
      <c r="F151" s="16" t="s">
        <v>241</v>
      </c>
    </row>
    <row r="152" spans="1:6" s="97" customFormat="1">
      <c r="A152" s="128"/>
      <c r="B152" s="129"/>
      <c r="C152" s="130"/>
      <c r="D152" s="131"/>
      <c r="E152" s="107"/>
      <c r="F152" s="132"/>
    </row>
    <row r="153" spans="1:6" s="105" customFormat="1" ht="15.75" thickBot="1">
      <c r="A153" s="104" t="s">
        <v>217</v>
      </c>
    </row>
    <row r="154" spans="1:6" s="11" customFormat="1" ht="15.75" thickBot="1">
      <c r="A154" s="49" t="s">
        <v>43</v>
      </c>
      <c r="B154" s="50" t="s">
        <v>44</v>
      </c>
      <c r="C154" s="50" t="s">
        <v>27</v>
      </c>
      <c r="D154" s="50" t="s">
        <v>45</v>
      </c>
      <c r="E154" s="50" t="s">
        <v>46</v>
      </c>
      <c r="F154" s="51" t="s">
        <v>47</v>
      </c>
    </row>
    <row r="155" spans="1:6" ht="15.75" thickBot="1">
      <c r="A155" s="162" t="s">
        <v>152</v>
      </c>
      <c r="B155" s="163"/>
      <c r="C155" s="163"/>
      <c r="D155" s="163"/>
      <c r="E155" s="163"/>
      <c r="F155" s="164"/>
    </row>
    <row r="156" spans="1:6">
      <c r="A156" s="161">
        <v>100</v>
      </c>
      <c r="B156" s="53">
        <v>111</v>
      </c>
      <c r="C156" s="54" t="s">
        <v>123</v>
      </c>
      <c r="D156" s="55">
        <v>11152800000</v>
      </c>
      <c r="E156" s="56">
        <v>9323568386</v>
      </c>
      <c r="F156" s="57">
        <f>+D156-E156</f>
        <v>1829231614</v>
      </c>
    </row>
    <row r="157" spans="1:6">
      <c r="A157" s="161"/>
      <c r="B157" s="58">
        <v>111</v>
      </c>
      <c r="C157" s="59" t="s">
        <v>123</v>
      </c>
      <c r="D157" s="60">
        <v>1788000000</v>
      </c>
      <c r="E157" s="60">
        <v>1788000000</v>
      </c>
      <c r="F157" s="62">
        <f t="shared" ref="F157:F191" si="3">+D157-E157</f>
        <v>0</v>
      </c>
    </row>
    <row r="158" spans="1:6">
      <c r="A158" s="161"/>
      <c r="B158" s="58">
        <v>112</v>
      </c>
      <c r="C158" s="59" t="s">
        <v>124</v>
      </c>
      <c r="D158" s="60">
        <v>240000000</v>
      </c>
      <c r="E158" s="60">
        <v>240000000</v>
      </c>
      <c r="F158" s="62">
        <f t="shared" si="3"/>
        <v>0</v>
      </c>
    </row>
    <row r="159" spans="1:6">
      <c r="A159" s="161"/>
      <c r="B159" s="58">
        <v>113</v>
      </c>
      <c r="C159" s="59" t="s">
        <v>125</v>
      </c>
      <c r="D159" s="60">
        <v>188272800</v>
      </c>
      <c r="E159" s="60">
        <v>188272800</v>
      </c>
      <c r="F159" s="62">
        <f t="shared" si="3"/>
        <v>0</v>
      </c>
    </row>
    <row r="160" spans="1:6">
      <c r="A160" s="161"/>
      <c r="B160" s="58">
        <v>114</v>
      </c>
      <c r="C160" s="59" t="s">
        <v>126</v>
      </c>
      <c r="D160" s="60">
        <v>929400000</v>
      </c>
      <c r="E160" s="61">
        <v>775371666</v>
      </c>
      <c r="F160" s="62">
        <f t="shared" si="3"/>
        <v>154028334</v>
      </c>
    </row>
    <row r="161" spans="1:6">
      <c r="A161" s="161"/>
      <c r="B161" s="58">
        <v>114</v>
      </c>
      <c r="C161" s="59" t="s">
        <v>126</v>
      </c>
      <c r="D161" s="60">
        <v>184689400</v>
      </c>
      <c r="E161" s="61">
        <v>184629892</v>
      </c>
      <c r="F161" s="62">
        <f t="shared" si="3"/>
        <v>59508</v>
      </c>
    </row>
    <row r="162" spans="1:6">
      <c r="A162" s="161"/>
      <c r="B162" s="58">
        <v>123</v>
      </c>
      <c r="C162" s="59" t="s">
        <v>127</v>
      </c>
      <c r="D162" s="63">
        <v>174845000</v>
      </c>
      <c r="E162" s="61">
        <v>0</v>
      </c>
      <c r="F162" s="62">
        <f t="shared" si="3"/>
        <v>174845000</v>
      </c>
    </row>
    <row r="163" spans="1:6">
      <c r="A163" s="161"/>
      <c r="B163" s="58">
        <v>131</v>
      </c>
      <c r="C163" s="59" t="s">
        <v>128</v>
      </c>
      <c r="D163" s="60">
        <v>94098900</v>
      </c>
      <c r="E163" s="61">
        <v>0</v>
      </c>
      <c r="F163" s="62">
        <f t="shared" si="3"/>
        <v>94098900</v>
      </c>
    </row>
    <row r="164" spans="1:6">
      <c r="A164" s="161"/>
      <c r="B164" s="58">
        <v>133</v>
      </c>
      <c r="C164" s="59" t="s">
        <v>129</v>
      </c>
      <c r="D164" s="60">
        <f>715020000+59585000</f>
        <v>774605000</v>
      </c>
      <c r="E164" s="61">
        <v>772063833</v>
      </c>
      <c r="F164" s="62">
        <f t="shared" si="3"/>
        <v>2541167</v>
      </c>
    </row>
    <row r="165" spans="1:6">
      <c r="A165" s="161"/>
      <c r="B165" s="58">
        <v>144</v>
      </c>
      <c r="C165" s="59" t="s">
        <v>130</v>
      </c>
      <c r="D165" s="60">
        <f>1078995708+222000000+108416309+11100000</f>
        <v>1420512017</v>
      </c>
      <c r="E165" s="61">
        <v>826550258</v>
      </c>
      <c r="F165" s="62">
        <f t="shared" si="3"/>
        <v>593961759</v>
      </c>
    </row>
    <row r="166" spans="1:6" ht="15.75" thickBot="1">
      <c r="A166" s="161"/>
      <c r="B166" s="64">
        <v>199</v>
      </c>
      <c r="C166" s="65" t="s">
        <v>131</v>
      </c>
      <c r="D166" s="66">
        <f>219600000+71040000+24220000</f>
        <v>314860000</v>
      </c>
      <c r="E166" s="67">
        <v>190192129</v>
      </c>
      <c r="F166" s="68">
        <f t="shared" si="3"/>
        <v>124667871</v>
      </c>
    </row>
    <row r="167" spans="1:6">
      <c r="A167" s="165">
        <v>200</v>
      </c>
      <c r="B167" s="69">
        <v>210</v>
      </c>
      <c r="C167" s="70" t="s">
        <v>132</v>
      </c>
      <c r="D167" s="71">
        <v>455720000</v>
      </c>
      <c r="E167" s="72">
        <v>394728134</v>
      </c>
      <c r="F167" s="73">
        <f t="shared" si="3"/>
        <v>60991866</v>
      </c>
    </row>
    <row r="168" spans="1:6">
      <c r="A168" s="166"/>
      <c r="B168" s="58">
        <v>220</v>
      </c>
      <c r="C168" s="59" t="s">
        <v>133</v>
      </c>
      <c r="D168" s="60">
        <v>62000000</v>
      </c>
      <c r="E168" s="61">
        <v>0</v>
      </c>
      <c r="F168" s="62">
        <f t="shared" si="3"/>
        <v>62000000</v>
      </c>
    </row>
    <row r="169" spans="1:6">
      <c r="A169" s="166"/>
      <c r="B169" s="58">
        <v>230</v>
      </c>
      <c r="C169" s="59" t="s">
        <v>134</v>
      </c>
      <c r="D169" s="60">
        <v>215787763</v>
      </c>
      <c r="E169" s="61">
        <v>67303320</v>
      </c>
      <c r="F169" s="62">
        <f t="shared" si="3"/>
        <v>148484443</v>
      </c>
    </row>
    <row r="170" spans="1:6">
      <c r="A170" s="166"/>
      <c r="B170" s="58">
        <v>240</v>
      </c>
      <c r="C170" s="59" t="s">
        <v>135</v>
      </c>
      <c r="D170" s="60">
        <v>1039200000</v>
      </c>
      <c r="E170" s="61">
        <v>501619634</v>
      </c>
      <c r="F170" s="62">
        <f t="shared" si="3"/>
        <v>537580366</v>
      </c>
    </row>
    <row r="171" spans="1:6">
      <c r="A171" s="166"/>
      <c r="B171" s="58">
        <v>250</v>
      </c>
      <c r="C171" s="59" t="s">
        <v>136</v>
      </c>
      <c r="D171" s="60">
        <v>270800000</v>
      </c>
      <c r="E171" s="61">
        <v>180800000</v>
      </c>
      <c r="F171" s="62">
        <f t="shared" si="3"/>
        <v>90000000</v>
      </c>
    </row>
    <row r="172" spans="1:6">
      <c r="A172" s="166"/>
      <c r="B172" s="58">
        <v>260</v>
      </c>
      <c r="C172" s="59" t="s">
        <v>137</v>
      </c>
      <c r="D172" s="60">
        <v>152129000</v>
      </c>
      <c r="E172" s="61">
        <v>0</v>
      </c>
      <c r="F172" s="62">
        <f t="shared" si="3"/>
        <v>152129000</v>
      </c>
    </row>
    <row r="173" spans="1:6">
      <c r="A173" s="166"/>
      <c r="B173" s="58">
        <v>260</v>
      </c>
      <c r="C173" s="59" t="s">
        <v>137</v>
      </c>
      <c r="D173" s="60">
        <v>434571000</v>
      </c>
      <c r="E173" s="61">
        <v>63515344</v>
      </c>
      <c r="F173" s="62">
        <f t="shared" si="3"/>
        <v>371055656</v>
      </c>
    </row>
    <row r="174" spans="1:6">
      <c r="A174" s="166"/>
      <c r="B174" s="58">
        <v>271</v>
      </c>
      <c r="C174" s="59" t="s">
        <v>138</v>
      </c>
      <c r="D174" s="74">
        <v>1142400000</v>
      </c>
      <c r="E174" s="61">
        <v>0</v>
      </c>
      <c r="F174" s="62">
        <f t="shared" si="3"/>
        <v>1142400000</v>
      </c>
    </row>
    <row r="175" spans="1:6">
      <c r="A175" s="166"/>
      <c r="B175" s="58">
        <v>271</v>
      </c>
      <c r="C175" s="59" t="s">
        <v>138</v>
      </c>
      <c r="D175" s="74">
        <v>1713600000</v>
      </c>
      <c r="E175" s="61">
        <v>1604570000</v>
      </c>
      <c r="F175" s="62">
        <f t="shared" si="3"/>
        <v>109030000</v>
      </c>
    </row>
    <row r="176" spans="1:6">
      <c r="A176" s="166"/>
      <c r="B176" s="58">
        <v>282</v>
      </c>
      <c r="C176" s="59" t="s">
        <v>139</v>
      </c>
      <c r="D176" s="60">
        <v>753896772</v>
      </c>
      <c r="E176" s="61">
        <v>600000000</v>
      </c>
      <c r="F176" s="62">
        <f t="shared" si="3"/>
        <v>153896772</v>
      </c>
    </row>
    <row r="177" spans="1:6" ht="15.75" thickBot="1">
      <c r="A177" s="167"/>
      <c r="B177" s="75">
        <v>290</v>
      </c>
      <c r="C177" s="76" t="s">
        <v>140</v>
      </c>
      <c r="D177" s="77">
        <v>454600000</v>
      </c>
      <c r="E177" s="78">
        <v>10000000</v>
      </c>
      <c r="F177" s="79">
        <f t="shared" si="3"/>
        <v>444600000</v>
      </c>
    </row>
    <row r="178" spans="1:6">
      <c r="A178" s="165">
        <v>300</v>
      </c>
      <c r="B178" s="69">
        <v>330</v>
      </c>
      <c r="C178" s="70" t="s">
        <v>141</v>
      </c>
      <c r="D178" s="71">
        <v>100000000</v>
      </c>
      <c r="E178" s="72">
        <v>2385000</v>
      </c>
      <c r="F178" s="73">
        <f t="shared" si="3"/>
        <v>97615000</v>
      </c>
    </row>
    <row r="179" spans="1:6">
      <c r="A179" s="166"/>
      <c r="B179" s="58">
        <v>340</v>
      </c>
      <c r="C179" s="59" t="s">
        <v>142</v>
      </c>
      <c r="D179" s="60">
        <f>80845930+76596338</f>
        <v>157442268</v>
      </c>
      <c r="E179" s="61">
        <v>0</v>
      </c>
      <c r="F179" s="62">
        <f t="shared" si="3"/>
        <v>157442268</v>
      </c>
    </row>
    <row r="180" spans="1:6">
      <c r="A180" s="166"/>
      <c r="B180" s="58">
        <v>350</v>
      </c>
      <c r="C180" s="59" t="s">
        <v>143</v>
      </c>
      <c r="D180" s="60">
        <v>50000000</v>
      </c>
      <c r="E180" s="61">
        <v>12422715</v>
      </c>
      <c r="F180" s="62">
        <f t="shared" si="3"/>
        <v>37577285</v>
      </c>
    </row>
    <row r="181" spans="1:6">
      <c r="A181" s="166"/>
      <c r="B181" s="58">
        <v>360</v>
      </c>
      <c r="C181" s="59" t="s">
        <v>144</v>
      </c>
      <c r="D181" s="60">
        <v>122647477</v>
      </c>
      <c r="E181" s="61">
        <v>97222252</v>
      </c>
      <c r="F181" s="62">
        <f t="shared" si="3"/>
        <v>25425225</v>
      </c>
    </row>
    <row r="182" spans="1:6" ht="15.75" thickBot="1">
      <c r="A182" s="167"/>
      <c r="B182" s="75">
        <v>390</v>
      </c>
      <c r="C182" s="76" t="s">
        <v>145</v>
      </c>
      <c r="D182" s="77">
        <v>20000000</v>
      </c>
      <c r="E182" s="78">
        <v>0</v>
      </c>
      <c r="F182" s="79">
        <f t="shared" si="3"/>
        <v>20000000</v>
      </c>
    </row>
    <row r="183" spans="1:6">
      <c r="A183" s="161">
        <v>500</v>
      </c>
      <c r="B183" s="53">
        <v>520</v>
      </c>
      <c r="C183" s="54" t="s">
        <v>146</v>
      </c>
      <c r="D183" s="55">
        <f>345106995+200000000</f>
        <v>545106995</v>
      </c>
      <c r="E183" s="56">
        <v>0</v>
      </c>
      <c r="F183" s="57">
        <f t="shared" si="3"/>
        <v>545106995</v>
      </c>
    </row>
    <row r="184" spans="1:6">
      <c r="A184" s="161"/>
      <c r="B184" s="58">
        <v>530</v>
      </c>
      <c r="C184" s="59" t="s">
        <v>147</v>
      </c>
      <c r="D184" s="60">
        <v>229500000</v>
      </c>
      <c r="E184" s="61">
        <v>0</v>
      </c>
      <c r="F184" s="62">
        <f t="shared" si="3"/>
        <v>229500000</v>
      </c>
    </row>
    <row r="185" spans="1:6">
      <c r="A185" s="161"/>
      <c r="B185" s="58">
        <v>530</v>
      </c>
      <c r="C185" s="59" t="s">
        <v>147</v>
      </c>
      <c r="D185" s="60">
        <v>227261330</v>
      </c>
      <c r="E185" s="61">
        <v>0</v>
      </c>
      <c r="F185" s="62">
        <f t="shared" si="3"/>
        <v>227261330</v>
      </c>
    </row>
    <row r="186" spans="1:6">
      <c r="A186" s="161"/>
      <c r="B186" s="58">
        <v>540</v>
      </c>
      <c r="C186" s="59" t="s">
        <v>148</v>
      </c>
      <c r="D186" s="60">
        <v>100000000</v>
      </c>
      <c r="E186" s="61">
        <v>0</v>
      </c>
      <c r="F186" s="62">
        <f t="shared" si="3"/>
        <v>100000000</v>
      </c>
    </row>
    <row r="187" spans="1:6">
      <c r="A187" s="161"/>
      <c r="B187" s="58">
        <v>540</v>
      </c>
      <c r="C187" s="59" t="s">
        <v>148</v>
      </c>
      <c r="D187" s="60">
        <v>100000000</v>
      </c>
      <c r="E187" s="61">
        <v>71250000</v>
      </c>
      <c r="F187" s="62">
        <f t="shared" si="3"/>
        <v>28750000</v>
      </c>
    </row>
    <row r="188" spans="1:6" ht="15.75" thickBot="1">
      <c r="A188" s="161"/>
      <c r="B188" s="64">
        <v>570</v>
      </c>
      <c r="C188" s="65" t="s">
        <v>149</v>
      </c>
      <c r="D188" s="66">
        <v>80000000</v>
      </c>
      <c r="E188" s="67">
        <v>0</v>
      </c>
      <c r="F188" s="68">
        <f t="shared" si="3"/>
        <v>80000000</v>
      </c>
    </row>
    <row r="189" spans="1:6" ht="15.75" thickBot="1">
      <c r="A189" s="52">
        <v>800</v>
      </c>
      <c r="B189" s="80">
        <v>845</v>
      </c>
      <c r="C189" s="81" t="s">
        <v>150</v>
      </c>
      <c r="D189" s="82">
        <f>300000000+150000000</f>
        <v>450000000</v>
      </c>
      <c r="E189" s="83">
        <v>0</v>
      </c>
      <c r="F189" s="84">
        <f t="shared" si="3"/>
        <v>450000000</v>
      </c>
    </row>
    <row r="190" spans="1:6">
      <c r="A190" s="165">
        <v>900</v>
      </c>
      <c r="B190" s="69">
        <v>910</v>
      </c>
      <c r="C190" s="70" t="s">
        <v>151</v>
      </c>
      <c r="D190" s="71">
        <v>200000000</v>
      </c>
      <c r="E190" s="72">
        <v>0</v>
      </c>
      <c r="F190" s="73">
        <f t="shared" si="3"/>
        <v>200000000</v>
      </c>
    </row>
    <row r="191" spans="1:6" ht="15.75" thickBot="1">
      <c r="A191" s="166"/>
      <c r="B191" s="64">
        <v>910</v>
      </c>
      <c r="C191" s="65" t="s">
        <v>151</v>
      </c>
      <c r="D191" s="66">
        <v>100000000</v>
      </c>
      <c r="E191" s="67">
        <v>98954041</v>
      </c>
      <c r="F191" s="68">
        <f t="shared" si="3"/>
        <v>1045959</v>
      </c>
    </row>
    <row r="192" spans="1:6" ht="15.75" thickBot="1">
      <c r="A192" s="194" t="s">
        <v>156</v>
      </c>
      <c r="B192" s="195"/>
      <c r="C192" s="195"/>
      <c r="D192" s="110">
        <f>SUM(D156:D191)</f>
        <v>26438745722</v>
      </c>
      <c r="E192" s="110">
        <f>SUM(E156:E191)</f>
        <v>17993419404</v>
      </c>
      <c r="F192" s="111">
        <f t="shared" ref="F192" si="4">SUM(F156:F191)</f>
        <v>8445326318</v>
      </c>
    </row>
    <row r="193" spans="1:6" s="31" customFormat="1">
      <c r="A193" s="108"/>
      <c r="B193" s="108"/>
      <c r="C193" s="108"/>
      <c r="D193" s="109"/>
      <c r="E193" s="109"/>
      <c r="F193" s="109"/>
    </row>
    <row r="194" spans="1:6" s="31" customFormat="1">
      <c r="A194" s="29"/>
      <c r="B194" s="29"/>
      <c r="C194" s="29"/>
      <c r="D194" s="30"/>
      <c r="E194" s="33"/>
      <c r="F194" s="30"/>
    </row>
    <row r="195" spans="1:6" s="31" customFormat="1">
      <c r="A195" s="29"/>
      <c r="B195" s="29"/>
      <c r="C195" s="29"/>
      <c r="D195" s="30"/>
      <c r="E195" s="32"/>
      <c r="F195" s="30"/>
    </row>
    <row r="196" spans="1:6" s="31" customFormat="1">
      <c r="A196" s="29"/>
      <c r="B196" s="29"/>
      <c r="C196" s="29"/>
      <c r="D196" s="30"/>
      <c r="E196" s="32"/>
      <c r="F196" s="30"/>
    </row>
    <row r="197" spans="1:6" s="31" customFormat="1">
      <c r="A197" s="29"/>
      <c r="B197" s="29"/>
      <c r="C197" s="29"/>
      <c r="D197" s="30"/>
      <c r="E197" s="32"/>
      <c r="F197" s="30"/>
    </row>
    <row r="198" spans="1:6" s="31" customFormat="1">
      <c r="A198" s="29"/>
      <c r="B198" s="29"/>
      <c r="C198" s="29"/>
      <c r="D198" s="30"/>
      <c r="E198" s="221"/>
      <c r="F198" s="30"/>
    </row>
    <row r="199" spans="1:6" s="31" customFormat="1">
      <c r="A199" s="29"/>
      <c r="B199" s="29"/>
      <c r="C199" s="29"/>
      <c r="D199" s="30"/>
      <c r="E199" s="32"/>
      <c r="F199" s="30"/>
    </row>
    <row r="200" spans="1:6" s="31" customFormat="1">
      <c r="A200" s="29"/>
      <c r="B200" s="29"/>
      <c r="C200" s="29"/>
      <c r="D200" s="30"/>
      <c r="E200" s="32"/>
      <c r="F200" s="30"/>
    </row>
    <row r="201" spans="1:6" s="31" customFormat="1">
      <c r="A201" s="29"/>
      <c r="B201" s="29"/>
      <c r="C201" s="29"/>
      <c r="D201" s="30"/>
      <c r="E201" s="32"/>
      <c r="F201" s="30"/>
    </row>
    <row r="202" spans="1:6" s="31" customFormat="1">
      <c r="A202" s="29"/>
      <c r="B202" s="29"/>
      <c r="C202" s="29"/>
      <c r="D202" s="30"/>
      <c r="E202" s="32"/>
      <c r="F202" s="30"/>
    </row>
    <row r="203" spans="1:6" s="31" customFormat="1">
      <c r="A203" s="29"/>
      <c r="B203" s="29"/>
      <c r="C203" s="29"/>
      <c r="D203" s="30"/>
      <c r="E203" s="32"/>
      <c r="F203" s="30"/>
    </row>
    <row r="204" spans="1:6" ht="15.75" thickBot="1">
      <c r="A204" s="28"/>
      <c r="B204" s="29"/>
      <c r="C204" s="29"/>
      <c r="D204" s="30"/>
      <c r="E204" s="32"/>
      <c r="F204" s="30"/>
    </row>
    <row r="205" spans="1:6" s="39" customFormat="1" ht="15.75" thickBot="1">
      <c r="A205" s="196" t="s">
        <v>153</v>
      </c>
      <c r="B205" s="197"/>
      <c r="C205" s="197"/>
      <c r="D205" s="197"/>
      <c r="E205" s="197"/>
      <c r="F205" s="198"/>
    </row>
    <row r="206" spans="1:6" s="39" customFormat="1">
      <c r="A206" s="165">
        <v>100</v>
      </c>
      <c r="B206" s="69">
        <v>123</v>
      </c>
      <c r="C206" s="70" t="s">
        <v>127</v>
      </c>
      <c r="D206" s="88">
        <v>302450147</v>
      </c>
      <c r="E206" s="72">
        <v>0</v>
      </c>
      <c r="F206" s="89">
        <f>+D206-E206</f>
        <v>302450147</v>
      </c>
    </row>
    <row r="207" spans="1:6" s="39" customFormat="1">
      <c r="A207" s="166"/>
      <c r="B207" s="58">
        <v>133</v>
      </c>
      <c r="C207" s="59" t="s">
        <v>129</v>
      </c>
      <c r="D207" s="60">
        <f>940800000+78400000-200000000</f>
        <v>819200000</v>
      </c>
      <c r="E207" s="61">
        <v>732653138</v>
      </c>
      <c r="F207" s="90">
        <f t="shared" ref="F207:F221" si="5">+D207-E207</f>
        <v>86546862</v>
      </c>
    </row>
    <row r="208" spans="1:6" s="39" customFormat="1" ht="15.75" thickBot="1">
      <c r="A208" s="167"/>
      <c r="B208" s="75">
        <v>145</v>
      </c>
      <c r="C208" s="76" t="s">
        <v>154</v>
      </c>
      <c r="D208" s="77">
        <v>1682000000</v>
      </c>
      <c r="E208" s="78">
        <v>1259554742</v>
      </c>
      <c r="F208" s="91">
        <f t="shared" si="5"/>
        <v>422445258</v>
      </c>
    </row>
    <row r="209" spans="1:6" s="39" customFormat="1">
      <c r="A209" s="165">
        <v>200</v>
      </c>
      <c r="B209" s="69">
        <v>220</v>
      </c>
      <c r="C209" s="70" t="s">
        <v>133</v>
      </c>
      <c r="D209" s="92">
        <v>18000000</v>
      </c>
      <c r="E209" s="72">
        <v>1500000</v>
      </c>
      <c r="F209" s="89">
        <f t="shared" si="5"/>
        <v>16500000</v>
      </c>
    </row>
    <row r="210" spans="1:6" s="39" customFormat="1">
      <c r="A210" s="166"/>
      <c r="B210" s="58">
        <v>230</v>
      </c>
      <c r="C210" s="59" t="s">
        <v>134</v>
      </c>
      <c r="D210" s="60">
        <v>212992715</v>
      </c>
      <c r="E210" s="61">
        <v>78773560</v>
      </c>
      <c r="F210" s="90">
        <f t="shared" si="5"/>
        <v>134219155</v>
      </c>
    </row>
    <row r="211" spans="1:6" s="39" customFormat="1">
      <c r="A211" s="166"/>
      <c r="B211" s="58">
        <v>240</v>
      </c>
      <c r="C211" s="59" t="s">
        <v>135</v>
      </c>
      <c r="D211" s="60">
        <v>574800004</v>
      </c>
      <c r="E211" s="61">
        <v>0</v>
      </c>
      <c r="F211" s="90">
        <f t="shared" si="5"/>
        <v>574800004</v>
      </c>
    </row>
    <row r="212" spans="1:6" s="39" customFormat="1">
      <c r="A212" s="166"/>
      <c r="B212" s="58">
        <v>260</v>
      </c>
      <c r="C212" s="59" t="s">
        <v>137</v>
      </c>
      <c r="D212" s="60">
        <v>170400000</v>
      </c>
      <c r="E212" s="61">
        <v>0</v>
      </c>
      <c r="F212" s="90">
        <f t="shared" si="5"/>
        <v>170400000</v>
      </c>
    </row>
    <row r="213" spans="1:6" s="39" customFormat="1">
      <c r="A213" s="166"/>
      <c r="B213" s="58">
        <v>260</v>
      </c>
      <c r="C213" s="59" t="s">
        <v>137</v>
      </c>
      <c r="D213" s="60">
        <v>488456000</v>
      </c>
      <c r="E213" s="61">
        <v>456042000</v>
      </c>
      <c r="F213" s="90">
        <f t="shared" si="5"/>
        <v>32414000</v>
      </c>
    </row>
    <row r="214" spans="1:6" s="39" customFormat="1">
      <c r="A214" s="166"/>
      <c r="B214" s="58">
        <v>280</v>
      </c>
      <c r="C214" s="59" t="s">
        <v>139</v>
      </c>
      <c r="D214" s="60">
        <v>80000000</v>
      </c>
      <c r="E214" s="61">
        <v>0</v>
      </c>
      <c r="F214" s="90">
        <f t="shared" si="5"/>
        <v>80000000</v>
      </c>
    </row>
    <row r="215" spans="1:6" s="39" customFormat="1" ht="15.75" thickBot="1">
      <c r="A215" s="167"/>
      <c r="B215" s="75">
        <v>290</v>
      </c>
      <c r="C215" s="76" t="s">
        <v>140</v>
      </c>
      <c r="D215" s="77">
        <v>161600000</v>
      </c>
      <c r="E215" s="78">
        <v>0</v>
      </c>
      <c r="F215" s="91">
        <f t="shared" si="5"/>
        <v>161600000</v>
      </c>
    </row>
    <row r="216" spans="1:6" s="39" customFormat="1">
      <c r="A216" s="171">
        <v>300</v>
      </c>
      <c r="B216" s="69">
        <v>330</v>
      </c>
      <c r="C216" s="70" t="s">
        <v>141</v>
      </c>
      <c r="D216" s="92">
        <v>78990000</v>
      </c>
      <c r="E216" s="72">
        <v>0</v>
      </c>
      <c r="F216" s="89">
        <f t="shared" si="5"/>
        <v>78990000</v>
      </c>
    </row>
    <row r="217" spans="1:6" s="39" customFormat="1">
      <c r="A217" s="172"/>
      <c r="B217" s="58">
        <v>340</v>
      </c>
      <c r="C217" s="59" t="s">
        <v>142</v>
      </c>
      <c r="D217" s="60">
        <v>258696338</v>
      </c>
      <c r="E217" s="61">
        <v>12293730</v>
      </c>
      <c r="F217" s="90">
        <f t="shared" si="5"/>
        <v>246402608</v>
      </c>
    </row>
    <row r="218" spans="1:6" s="39" customFormat="1">
      <c r="A218" s="172"/>
      <c r="B218" s="58">
        <v>360</v>
      </c>
      <c r="C218" s="59" t="s">
        <v>144</v>
      </c>
      <c r="D218" s="60">
        <v>117417952</v>
      </c>
      <c r="E218" s="61">
        <v>0</v>
      </c>
      <c r="F218" s="90">
        <f t="shared" si="5"/>
        <v>117417952</v>
      </c>
    </row>
    <row r="219" spans="1:6" s="39" customFormat="1" ht="15.75" thickBot="1">
      <c r="A219" s="173"/>
      <c r="B219" s="75">
        <v>390</v>
      </c>
      <c r="C219" s="76" t="s">
        <v>145</v>
      </c>
      <c r="D219" s="77">
        <v>104800000</v>
      </c>
      <c r="E219" s="78">
        <v>1134900</v>
      </c>
      <c r="F219" s="91">
        <f t="shared" si="5"/>
        <v>103665100</v>
      </c>
    </row>
    <row r="220" spans="1:6" s="39" customFormat="1">
      <c r="A220" s="165">
        <v>500</v>
      </c>
      <c r="B220" s="69">
        <v>540</v>
      </c>
      <c r="C220" s="70" t="s">
        <v>148</v>
      </c>
      <c r="D220" s="71">
        <v>100000000</v>
      </c>
      <c r="E220" s="72">
        <v>86240000</v>
      </c>
      <c r="F220" s="89">
        <f t="shared" si="5"/>
        <v>13760000</v>
      </c>
    </row>
    <row r="221" spans="1:6" s="39" customFormat="1" ht="15.75" thickBot="1">
      <c r="A221" s="167"/>
      <c r="B221" s="75">
        <v>590</v>
      </c>
      <c r="C221" s="76" t="s">
        <v>155</v>
      </c>
      <c r="D221" s="77">
        <v>385316996</v>
      </c>
      <c r="E221" s="78">
        <v>0</v>
      </c>
      <c r="F221" s="91">
        <f t="shared" si="5"/>
        <v>385316996</v>
      </c>
    </row>
    <row r="222" spans="1:6" s="39" customFormat="1" ht="15.75" thickBot="1">
      <c r="A222" s="168" t="s">
        <v>157</v>
      </c>
      <c r="B222" s="169"/>
      <c r="C222" s="170"/>
      <c r="D222" s="85">
        <f>SUM(D206:D221)</f>
        <v>5555120152</v>
      </c>
      <c r="E222" s="86">
        <f>SUM(E206:E221)</f>
        <v>2628192070</v>
      </c>
      <c r="F222" s="87">
        <f t="shared" ref="F222" si="6">SUM(F206:F221)</f>
        <v>2926928082</v>
      </c>
    </row>
    <row r="223" spans="1:6" s="31" customFormat="1">
      <c r="A223" s="29"/>
      <c r="B223" s="29"/>
      <c r="C223" s="29"/>
      <c r="D223" s="30"/>
      <c r="E223" s="32"/>
      <c r="F223" s="30"/>
    </row>
    <row r="224" spans="1:6" s="31" customFormat="1">
      <c r="A224" s="29"/>
      <c r="B224" s="29"/>
      <c r="C224" s="29"/>
      <c r="D224" s="30"/>
      <c r="E224" s="32"/>
      <c r="F224" s="33"/>
    </row>
    <row r="225" spans="1:6" s="31" customFormat="1">
      <c r="A225" s="29"/>
      <c r="B225" s="29"/>
      <c r="C225" s="29"/>
      <c r="D225" s="30"/>
      <c r="E225" s="32"/>
      <c r="F225" s="30"/>
    </row>
    <row r="226" spans="1:6" s="31" customFormat="1">
      <c r="A226" s="29"/>
      <c r="B226" s="29"/>
      <c r="C226" s="29"/>
      <c r="D226" s="30"/>
      <c r="E226" s="32"/>
      <c r="F226" s="30"/>
    </row>
    <row r="227" spans="1:6" s="31" customFormat="1">
      <c r="A227" s="29"/>
      <c r="B227" s="29"/>
      <c r="C227" s="29"/>
      <c r="D227" s="30"/>
      <c r="E227" s="32"/>
      <c r="F227" s="30"/>
    </row>
    <row r="228" spans="1:6" s="31" customFormat="1">
      <c r="A228" s="29"/>
      <c r="B228" s="29"/>
      <c r="C228" s="29"/>
      <c r="D228" s="30"/>
      <c r="E228" s="32"/>
      <c r="F228" s="30"/>
    </row>
    <row r="229" spans="1:6" s="31" customFormat="1">
      <c r="A229" s="29"/>
      <c r="B229" s="29"/>
      <c r="C229" s="29"/>
      <c r="D229" s="30"/>
      <c r="E229" s="32"/>
      <c r="F229" s="220"/>
    </row>
    <row r="230" spans="1:6" s="31" customFormat="1">
      <c r="A230" s="29"/>
      <c r="B230" s="29"/>
      <c r="C230" s="29"/>
      <c r="D230" s="30"/>
      <c r="E230" s="32"/>
      <c r="F230" s="30"/>
    </row>
    <row r="231" spans="1:6" s="31" customFormat="1">
      <c r="A231" s="29"/>
      <c r="B231" s="29"/>
      <c r="C231" s="29"/>
      <c r="D231" s="30"/>
      <c r="E231" s="32"/>
      <c r="F231" s="30"/>
    </row>
    <row r="232" spans="1:6" s="31" customFormat="1">
      <c r="A232" s="29"/>
      <c r="B232" s="29"/>
      <c r="C232" s="29"/>
      <c r="D232" s="30"/>
      <c r="E232" s="32"/>
      <c r="F232" s="30"/>
    </row>
    <row r="233" spans="1:6" s="31" customFormat="1">
      <c r="A233" s="29"/>
      <c r="B233" s="29"/>
      <c r="C233" s="29"/>
      <c r="D233" s="30"/>
      <c r="E233" s="32"/>
      <c r="F233" s="30"/>
    </row>
    <row r="234" spans="1:6" s="31" customFormat="1">
      <c r="A234" s="29"/>
      <c r="B234" s="29"/>
      <c r="C234" s="29"/>
      <c r="D234" s="30"/>
      <c r="E234" s="32"/>
      <c r="F234" s="30"/>
    </row>
    <row r="235" spans="1:6" s="31" customFormat="1">
      <c r="A235" s="29"/>
      <c r="B235" s="29"/>
      <c r="C235" s="29"/>
      <c r="D235" s="30"/>
      <c r="E235" s="32"/>
      <c r="F235" s="30"/>
    </row>
    <row r="236" spans="1:6" s="35" customFormat="1">
      <c r="A236" s="46" t="s">
        <v>166</v>
      </c>
    </row>
    <row r="237" spans="1:6">
      <c r="A237" s="42" t="s">
        <v>2</v>
      </c>
      <c r="B237" s="42" t="s">
        <v>48</v>
      </c>
      <c r="C237" s="42" t="s">
        <v>49</v>
      </c>
      <c r="D237" s="42" t="s">
        <v>50</v>
      </c>
      <c r="E237" s="45" t="s">
        <v>51</v>
      </c>
    </row>
    <row r="238" spans="1:6" ht="60">
      <c r="A238" s="7">
        <v>1</v>
      </c>
      <c r="B238" s="7" t="s">
        <v>106</v>
      </c>
      <c r="C238" s="7" t="s">
        <v>107</v>
      </c>
      <c r="D238" s="7" t="s">
        <v>109</v>
      </c>
      <c r="E238" s="16" t="s">
        <v>108</v>
      </c>
    </row>
    <row r="239" spans="1:6">
      <c r="A239" s="10"/>
      <c r="B239" s="10"/>
      <c r="C239" s="10"/>
      <c r="D239" s="11"/>
    </row>
    <row r="240" spans="1:6" s="35" customFormat="1">
      <c r="A240" s="46" t="s">
        <v>52</v>
      </c>
    </row>
    <row r="241" spans="1:5" s="35" customFormat="1">
      <c r="A241" s="46" t="s">
        <v>53</v>
      </c>
    </row>
    <row r="242" spans="1:5" ht="45">
      <c r="A242" s="42" t="s">
        <v>26</v>
      </c>
      <c r="B242" s="42" t="s">
        <v>54</v>
      </c>
      <c r="C242" s="42" t="s">
        <v>27</v>
      </c>
      <c r="D242" s="42" t="s">
        <v>55</v>
      </c>
      <c r="E242" s="42" t="s">
        <v>56</v>
      </c>
    </row>
    <row r="243" spans="1:5" ht="35.25" customHeight="1">
      <c r="A243" s="7">
        <v>1</v>
      </c>
      <c r="B243" s="7" t="s">
        <v>100</v>
      </c>
      <c r="C243" s="7" t="s">
        <v>101</v>
      </c>
      <c r="D243" s="7" t="s">
        <v>102</v>
      </c>
      <c r="E243" s="16" t="s">
        <v>103</v>
      </c>
    </row>
    <row r="244" spans="1:5" ht="91.5" customHeight="1">
      <c r="A244" s="7">
        <v>2</v>
      </c>
      <c r="B244" s="7" t="s">
        <v>104</v>
      </c>
      <c r="C244" s="7" t="s">
        <v>105</v>
      </c>
      <c r="D244" s="7" t="s">
        <v>102</v>
      </c>
      <c r="E244" s="36"/>
    </row>
    <row r="245" spans="1:5" ht="15" customHeight="1">
      <c r="A245" s="133"/>
      <c r="B245" s="133"/>
      <c r="C245" s="133"/>
      <c r="D245" s="133"/>
      <c r="E245" s="134"/>
    </row>
    <row r="246" spans="1:5" s="35" customFormat="1">
      <c r="A246" s="46" t="s">
        <v>57</v>
      </c>
    </row>
    <row r="247" spans="1:5" ht="30">
      <c r="A247" s="42" t="s">
        <v>58</v>
      </c>
      <c r="B247" s="42" t="s">
        <v>59</v>
      </c>
      <c r="C247" s="42" t="s">
        <v>60</v>
      </c>
      <c r="D247" s="42" t="s">
        <v>51</v>
      </c>
      <c r="E247" s="45" t="s">
        <v>61</v>
      </c>
    </row>
    <row r="248" spans="1:5" ht="15" customHeight="1">
      <c r="A248" s="180" t="s">
        <v>281</v>
      </c>
      <c r="B248" s="181"/>
      <c r="C248" s="181"/>
      <c r="D248" s="181"/>
      <c r="E248" s="182"/>
    </row>
    <row r="249" spans="1:5">
      <c r="A249" s="11"/>
      <c r="B249" s="11"/>
      <c r="C249" s="11"/>
      <c r="D249" s="11"/>
    </row>
    <row r="250" spans="1:5" s="35" customFormat="1">
      <c r="A250" s="46" t="s">
        <v>62</v>
      </c>
    </row>
    <row r="251" spans="1:5" ht="30">
      <c r="A251" s="42" t="s">
        <v>63</v>
      </c>
      <c r="B251" s="42" t="s">
        <v>64</v>
      </c>
      <c r="C251" s="42" t="s">
        <v>27</v>
      </c>
      <c r="D251" s="42" t="s">
        <v>65</v>
      </c>
      <c r="E251" s="42" t="s">
        <v>51</v>
      </c>
    </row>
    <row r="252" spans="1:5" ht="30">
      <c r="A252" s="153">
        <v>8397</v>
      </c>
      <c r="B252" s="140">
        <v>43903</v>
      </c>
      <c r="C252" s="141" t="s">
        <v>268</v>
      </c>
      <c r="D252" s="17" t="s">
        <v>99</v>
      </c>
      <c r="E252" s="174" t="s">
        <v>98</v>
      </c>
    </row>
    <row r="253" spans="1:5" ht="30">
      <c r="A253" s="153">
        <v>9452</v>
      </c>
      <c r="B253" s="140">
        <v>43991</v>
      </c>
      <c r="C253" s="141" t="s">
        <v>269</v>
      </c>
      <c r="D253" s="17" t="s">
        <v>99</v>
      </c>
      <c r="E253" s="175"/>
    </row>
    <row r="254" spans="1:5" ht="30">
      <c r="A254" s="153">
        <v>10189</v>
      </c>
      <c r="B254" s="96">
        <v>44068</v>
      </c>
      <c r="C254" s="142" t="s">
        <v>184</v>
      </c>
      <c r="D254" s="17" t="s">
        <v>99</v>
      </c>
      <c r="E254" s="175"/>
    </row>
    <row r="255" spans="1:5" ht="30">
      <c r="A255" s="153">
        <v>8541</v>
      </c>
      <c r="B255" s="96">
        <v>44092</v>
      </c>
      <c r="C255" s="143" t="s">
        <v>185</v>
      </c>
      <c r="D255" s="17" t="s">
        <v>186</v>
      </c>
      <c r="E255" s="175"/>
    </row>
    <row r="256" spans="1:5" ht="30">
      <c r="A256" s="122">
        <v>10593</v>
      </c>
      <c r="B256" s="121">
        <v>44133</v>
      </c>
      <c r="C256" s="144" t="s">
        <v>224</v>
      </c>
      <c r="D256" s="118" t="s">
        <v>225</v>
      </c>
      <c r="E256" s="176"/>
    </row>
    <row r="257" spans="1:3">
      <c r="A257" s="8"/>
    </row>
    <row r="258" spans="1:3">
      <c r="A258" s="8"/>
    </row>
    <row r="259" spans="1:3" s="35" customFormat="1">
      <c r="A259" s="46" t="s">
        <v>66</v>
      </c>
    </row>
    <row r="260" spans="1:3">
      <c r="A260" s="3" t="s">
        <v>67</v>
      </c>
    </row>
    <row r="261" spans="1:3">
      <c r="A261" s="183" t="s">
        <v>68</v>
      </c>
      <c r="B261" s="184"/>
      <c r="C261" s="185"/>
    </row>
    <row r="262" spans="1:3" ht="30">
      <c r="A262" s="42" t="s">
        <v>69</v>
      </c>
      <c r="B262" s="45" t="s">
        <v>27</v>
      </c>
      <c r="C262" s="48" t="s">
        <v>70</v>
      </c>
    </row>
    <row r="263" spans="1:3" ht="127.5" customHeight="1">
      <c r="A263" s="145">
        <v>2</v>
      </c>
      <c r="B263" s="146" t="s">
        <v>207</v>
      </c>
      <c r="C263" s="174" t="s">
        <v>96</v>
      </c>
    </row>
    <row r="264" spans="1:3" ht="127.5" customHeight="1">
      <c r="A264" s="149">
        <v>6</v>
      </c>
      <c r="B264" s="146" t="s">
        <v>207</v>
      </c>
      <c r="C264" s="176"/>
    </row>
    <row r="265" spans="1:3">
      <c r="A265" s="183" t="s">
        <v>71</v>
      </c>
      <c r="B265" s="184"/>
      <c r="C265" s="185"/>
    </row>
    <row r="266" spans="1:3" ht="30">
      <c r="A266" s="42" t="s">
        <v>69</v>
      </c>
      <c r="B266" s="45" t="s">
        <v>27</v>
      </c>
      <c r="C266" s="48" t="s">
        <v>70</v>
      </c>
    </row>
    <row r="267" spans="1:3" ht="60">
      <c r="A267" s="147">
        <v>1</v>
      </c>
      <c r="B267" s="148" t="s">
        <v>270</v>
      </c>
      <c r="C267" s="174" t="s">
        <v>96</v>
      </c>
    </row>
    <row r="268" spans="1:3" ht="120">
      <c r="A268" s="115">
        <v>7</v>
      </c>
      <c r="B268" s="123" t="s">
        <v>226</v>
      </c>
      <c r="C268" s="175"/>
    </row>
    <row r="269" spans="1:3" ht="90">
      <c r="A269" s="115">
        <v>8</v>
      </c>
      <c r="B269" s="123" t="s">
        <v>227</v>
      </c>
      <c r="C269" s="176"/>
    </row>
    <row r="270" spans="1:3">
      <c r="A270" s="115"/>
      <c r="B270" s="116"/>
      <c r="C270" s="117"/>
    </row>
    <row r="271" spans="1:3">
      <c r="A271" s="186" t="s">
        <v>72</v>
      </c>
      <c r="B271" s="186"/>
      <c r="C271" s="186"/>
    </row>
    <row r="272" spans="1:3" ht="30">
      <c r="A272" s="42" t="s">
        <v>69</v>
      </c>
      <c r="B272" s="45" t="s">
        <v>27</v>
      </c>
      <c r="C272" s="48" t="s">
        <v>70</v>
      </c>
    </row>
    <row r="273" spans="1:6">
      <c r="A273" s="154" t="s">
        <v>231</v>
      </c>
      <c r="B273" s="155"/>
      <c r="C273" s="156"/>
    </row>
    <row r="274" spans="1:6">
      <c r="A274" s="183" t="s">
        <v>73</v>
      </c>
      <c r="B274" s="184"/>
      <c r="C274" s="185"/>
    </row>
    <row r="275" spans="1:6" ht="30">
      <c r="A275" s="42" t="s">
        <v>69</v>
      </c>
      <c r="B275" s="45" t="s">
        <v>27</v>
      </c>
      <c r="C275" s="48" t="s">
        <v>70</v>
      </c>
    </row>
    <row r="276" spans="1:6">
      <c r="A276" s="154" t="s">
        <v>231</v>
      </c>
      <c r="B276" s="155"/>
      <c r="C276" s="156"/>
    </row>
    <row r="277" spans="1:6" ht="15" customHeight="1">
      <c r="A277" s="8"/>
    </row>
    <row r="278" spans="1:6">
      <c r="A278" s="189" t="s">
        <v>174</v>
      </c>
      <c r="B278" s="189"/>
      <c r="C278" s="189"/>
    </row>
    <row r="279" spans="1:6">
      <c r="A279" s="47" t="s">
        <v>2</v>
      </c>
      <c r="B279" s="45" t="s">
        <v>74</v>
      </c>
      <c r="C279" s="48" t="s">
        <v>75</v>
      </c>
    </row>
    <row r="280" spans="1:6">
      <c r="A280" s="138">
        <v>1</v>
      </c>
      <c r="B280" s="120" t="s">
        <v>208</v>
      </c>
      <c r="C280" s="177" t="s">
        <v>228</v>
      </c>
    </row>
    <row r="281" spans="1:6">
      <c r="A281" s="124">
        <v>2</v>
      </c>
      <c r="B281" s="120" t="s">
        <v>229</v>
      </c>
      <c r="C281" s="178"/>
    </row>
    <row r="282" spans="1:6">
      <c r="A282" s="124">
        <v>3</v>
      </c>
      <c r="B282" s="120" t="s">
        <v>230</v>
      </c>
      <c r="C282" s="179"/>
    </row>
    <row r="283" spans="1:6">
      <c r="A283" s="8"/>
    </row>
    <row r="284" spans="1:6">
      <c r="A284" s="3" t="s">
        <v>175</v>
      </c>
    </row>
    <row r="285" spans="1:6" ht="111.75" customHeight="1">
      <c r="A285" s="157" t="s">
        <v>282</v>
      </c>
      <c r="B285" s="158"/>
      <c r="C285" s="158"/>
      <c r="D285" s="158"/>
      <c r="E285" s="158"/>
      <c r="F285" s="159"/>
    </row>
    <row r="288" spans="1:6">
      <c r="A288" s="190" t="s">
        <v>170</v>
      </c>
      <c r="B288" s="190"/>
      <c r="C288" s="190"/>
      <c r="D288" s="190"/>
      <c r="E288" s="190"/>
      <c r="F288" s="190"/>
    </row>
    <row r="289" spans="1:6">
      <c r="A289" s="190" t="s">
        <v>167</v>
      </c>
      <c r="B289" s="190"/>
      <c r="C289" s="190"/>
      <c r="D289" s="190"/>
      <c r="E289" s="190"/>
      <c r="F289" s="190"/>
    </row>
    <row r="290" spans="1:6" s="35" customFormat="1" ht="91.5" customHeight="1">
      <c r="A290" s="187" t="s">
        <v>173</v>
      </c>
      <c r="B290" s="187"/>
      <c r="C290" s="187" t="s">
        <v>176</v>
      </c>
      <c r="D290" s="187"/>
      <c r="E290" s="187" t="s">
        <v>199</v>
      </c>
      <c r="F290" s="187"/>
    </row>
    <row r="291" spans="1:6" s="35" customFormat="1" ht="91.5" customHeight="1">
      <c r="A291" s="187" t="s">
        <v>168</v>
      </c>
      <c r="B291" s="187"/>
      <c r="C291" s="187" t="s">
        <v>177</v>
      </c>
      <c r="D291" s="187"/>
      <c r="E291" s="187" t="s">
        <v>169</v>
      </c>
      <c r="F291" s="187"/>
    </row>
    <row r="293" spans="1:6">
      <c r="A293" s="35" t="s">
        <v>171</v>
      </c>
    </row>
    <row r="294" spans="1:6">
      <c r="A294" s="35" t="s">
        <v>172</v>
      </c>
    </row>
    <row r="295" spans="1:6" s="35" customFormat="1" ht="120" customHeight="1">
      <c r="A295" s="187" t="s">
        <v>200</v>
      </c>
      <c r="B295" s="187"/>
      <c r="C295" s="188"/>
      <c r="D295" s="187"/>
      <c r="E295" s="187"/>
      <c r="F295" s="187"/>
    </row>
  </sheetData>
  <mergeCells count="55">
    <mergeCell ref="G89:G100"/>
    <mergeCell ref="A8:F8"/>
    <mergeCell ref="A15:E15"/>
    <mergeCell ref="A18:E18"/>
    <mergeCell ref="A32:B32"/>
    <mergeCell ref="D39:D40"/>
    <mergeCell ref="A35:D35"/>
    <mergeCell ref="A36:D36"/>
    <mergeCell ref="A34:D34"/>
    <mergeCell ref="B38:B39"/>
    <mergeCell ref="A38:A39"/>
    <mergeCell ref="B89:B100"/>
    <mergeCell ref="E89:E100"/>
    <mergeCell ref="C58:C67"/>
    <mergeCell ref="E74:E85"/>
    <mergeCell ref="A156:A166"/>
    <mergeCell ref="A167:A177"/>
    <mergeCell ref="A206:A208"/>
    <mergeCell ref="A114:F114"/>
    <mergeCell ref="A192:C192"/>
    <mergeCell ref="A205:F205"/>
    <mergeCell ref="A190:A191"/>
    <mergeCell ref="A183:A188"/>
    <mergeCell ref="E118:E120"/>
    <mergeCell ref="A274:C274"/>
    <mergeCell ref="A273:C273"/>
    <mergeCell ref="E252:E256"/>
    <mergeCell ref="A295:B295"/>
    <mergeCell ref="C295:D295"/>
    <mergeCell ref="E295:F295"/>
    <mergeCell ref="A278:C278"/>
    <mergeCell ref="A288:F288"/>
    <mergeCell ref="A289:F289"/>
    <mergeCell ref="A290:B290"/>
    <mergeCell ref="C290:D290"/>
    <mergeCell ref="E290:F290"/>
    <mergeCell ref="A291:B291"/>
    <mergeCell ref="C291:D291"/>
    <mergeCell ref="E291:F291"/>
    <mergeCell ref="A276:C276"/>
    <mergeCell ref="A285:F285"/>
    <mergeCell ref="C118:C119"/>
    <mergeCell ref="A155:F155"/>
    <mergeCell ref="A178:A182"/>
    <mergeCell ref="A209:A215"/>
    <mergeCell ref="A220:A221"/>
    <mergeCell ref="A222:C222"/>
    <mergeCell ref="A216:A219"/>
    <mergeCell ref="C267:C269"/>
    <mergeCell ref="C263:C264"/>
    <mergeCell ref="C280:C282"/>
    <mergeCell ref="A248:E248"/>
    <mergeCell ref="A261:C261"/>
    <mergeCell ref="A265:C265"/>
    <mergeCell ref="A271:C271"/>
  </mergeCells>
  <hyperlinks>
    <hyperlink ref="E243" r:id="rId1"/>
    <hyperlink ref="E238" r:id="rId2" display="http://www.incoop.gov.py/v2/wp-content/uploads/2019/06/Convenio DGRV.pdf"/>
    <hyperlink ref="D38" r:id="rId3"/>
    <hyperlink ref="D39" r:id="rId4"/>
    <hyperlink ref="E74" r:id="rId5" location="!/buscar_informacion?ver_todas#resultados"/>
    <hyperlink ref="G89" r:id="rId6"/>
    <hyperlink ref="C45" r:id="rId7"/>
    <hyperlink ref="C46" r:id="rId8"/>
    <hyperlink ref="C47" r:id="rId9"/>
    <hyperlink ref="C48" r:id="rId10"/>
    <hyperlink ref="E252" r:id="rId11" location="/" display="http://paneldenuncias.senac.gov.py/ - /"/>
    <hyperlink ref="C263" r:id="rId12"/>
    <hyperlink ref="C267" r:id="rId13"/>
  </hyperlinks>
  <pageMargins left="0.25" right="0.25" top="0.75" bottom="0.75" header="0.3" footer="0.3"/>
  <pageSetup paperSize="14" scale="80" orientation="landscape"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Marcia López</cp:lastModifiedBy>
  <cp:lastPrinted>2021-01-14T15:17:12Z</cp:lastPrinted>
  <dcterms:created xsi:type="dcterms:W3CDTF">2020-06-23T19:35:00Z</dcterms:created>
  <dcterms:modified xsi:type="dcterms:W3CDTF">2021-01-14T15:21:51Z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